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  <sheet name="Sheet1" sheetId="2" r:id="rId2"/>
  </sheets>
  <definedNames>
    <definedName name="_xlnm._FilterDatabase" localSheetId="1" hidden="1">Sheet1!$A$4:$AO$34</definedName>
  </definedNames>
  <calcPr calcId="124519"/>
</workbook>
</file>

<file path=xl/calcChain.xml><?xml version="1.0" encoding="utf-8"?>
<calcChain xmlns="http://schemas.openxmlformats.org/spreadsheetml/2006/main">
  <c r="D41" i="1"/>
  <c r="AO14" i="2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O45" i="1" l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47"/>
  <c r="N47"/>
  <c r="M47"/>
  <c r="L47"/>
  <c r="K47"/>
  <c r="J47"/>
  <c r="H47"/>
  <c r="I47" s="1"/>
  <c r="E47"/>
  <c r="F47" s="1"/>
  <c r="D47"/>
  <c r="C47"/>
  <c r="B47"/>
  <c r="O46"/>
  <c r="N46"/>
  <c r="M46"/>
  <c r="L46"/>
  <c r="K46"/>
  <c r="J46"/>
  <c r="H46"/>
  <c r="I46" s="1"/>
  <c r="E46"/>
  <c r="D46"/>
  <c r="C46"/>
  <c r="B46"/>
  <c r="N45"/>
  <c r="M45"/>
  <c r="L45"/>
  <c r="K45"/>
  <c r="J45"/>
  <c r="H45"/>
  <c r="I45" s="1"/>
  <c r="E45"/>
  <c r="D45"/>
  <c r="C45"/>
  <c r="B45"/>
  <c r="O44"/>
  <c r="N44"/>
  <c r="M44"/>
  <c r="L44"/>
  <c r="K44"/>
  <c r="J44"/>
  <c r="H44"/>
  <c r="I44" s="1"/>
  <c r="E44"/>
  <c r="D44"/>
  <c r="C44"/>
  <c r="B44"/>
  <c r="O43"/>
  <c r="N43"/>
  <c r="M43"/>
  <c r="L43"/>
  <c r="K43"/>
  <c r="J43"/>
  <c r="H43"/>
  <c r="I43" s="1"/>
  <c r="E43"/>
  <c r="D43"/>
  <c r="C43"/>
  <c r="B43"/>
  <c r="O42"/>
  <c r="N42"/>
  <c r="M42"/>
  <c r="L42"/>
  <c r="K42"/>
  <c r="J42"/>
  <c r="H42"/>
  <c r="I42" s="1"/>
  <c r="E42"/>
  <c r="D42"/>
  <c r="C42"/>
  <c r="B42"/>
  <c r="O41"/>
  <c r="N41"/>
  <c r="M41"/>
  <c r="L41"/>
  <c r="K41"/>
  <c r="J41"/>
  <c r="H41"/>
  <c r="I41" s="1"/>
  <c r="E41"/>
  <c r="C41"/>
  <c r="B41"/>
  <c r="O40"/>
  <c r="N40"/>
  <c r="M40"/>
  <c r="L40"/>
  <c r="K40"/>
  <c r="J40"/>
  <c r="H40"/>
  <c r="I40" s="1"/>
  <c r="E40"/>
  <c r="D40"/>
  <c r="C40"/>
  <c r="B40"/>
  <c r="O39"/>
  <c r="N39"/>
  <c r="M39"/>
  <c r="L39"/>
  <c r="K39"/>
  <c r="J39"/>
  <c r="H39"/>
  <c r="I39" s="1"/>
  <c r="E39"/>
  <c r="D39"/>
  <c r="C39"/>
  <c r="B39"/>
  <c r="O38"/>
  <c r="N38"/>
  <c r="M38"/>
  <c r="L38"/>
  <c r="K38"/>
  <c r="J38"/>
  <c r="H38"/>
  <c r="E38"/>
  <c r="D38"/>
  <c r="C38"/>
  <c r="B38"/>
  <c r="O37"/>
  <c r="N37"/>
  <c r="M37"/>
  <c r="L37"/>
  <c r="K37"/>
  <c r="J37"/>
  <c r="H37"/>
  <c r="I37" s="1"/>
  <c r="E37"/>
  <c r="D37"/>
  <c r="C37"/>
  <c r="B37"/>
  <c r="O36"/>
  <c r="N36"/>
  <c r="M36"/>
  <c r="L36"/>
  <c r="K36"/>
  <c r="J36"/>
  <c r="H36"/>
  <c r="E36"/>
  <c r="D36"/>
  <c r="C36"/>
  <c r="B36"/>
  <c r="O35"/>
  <c r="N35"/>
  <c r="M35"/>
  <c r="L35"/>
  <c r="K35"/>
  <c r="J35"/>
  <c r="H35"/>
  <c r="I35" s="1"/>
  <c r="E35"/>
  <c r="D35"/>
  <c r="C35"/>
  <c r="B35"/>
  <c r="O34"/>
  <c r="N34"/>
  <c r="M34"/>
  <c r="L34"/>
  <c r="K34"/>
  <c r="J34"/>
  <c r="H34"/>
  <c r="E34"/>
  <c r="D34"/>
  <c r="C34"/>
  <c r="B34"/>
  <c r="O33"/>
  <c r="N33"/>
  <c r="M33"/>
  <c r="L33"/>
  <c r="K33"/>
  <c r="J33"/>
  <c r="H33"/>
  <c r="I33" s="1"/>
  <c r="E33"/>
  <c r="D33"/>
  <c r="C33"/>
  <c r="B33"/>
  <c r="N32"/>
  <c r="M32"/>
  <c r="L32"/>
  <c r="K32"/>
  <c r="J32"/>
  <c r="H32"/>
  <c r="I32" s="1"/>
  <c r="E32"/>
  <c r="D32"/>
  <c r="C32"/>
  <c r="B32"/>
  <c r="N31"/>
  <c r="M31"/>
  <c r="L31"/>
  <c r="K31"/>
  <c r="J31"/>
  <c r="H31"/>
  <c r="I31" s="1"/>
  <c r="E31"/>
  <c r="D31"/>
  <c r="C31"/>
  <c r="B31"/>
  <c r="N30"/>
  <c r="M30"/>
  <c r="L30"/>
  <c r="K30"/>
  <c r="J30"/>
  <c r="H30"/>
  <c r="E30"/>
  <c r="D30"/>
  <c r="C30"/>
  <c r="B30"/>
  <c r="N29"/>
  <c r="M29"/>
  <c r="L29"/>
  <c r="K29"/>
  <c r="J29"/>
  <c r="H29"/>
  <c r="I29" s="1"/>
  <c r="E29"/>
  <c r="D29"/>
  <c r="C29"/>
  <c r="B29"/>
  <c r="N28"/>
  <c r="M28"/>
  <c r="L28"/>
  <c r="K28"/>
  <c r="J28"/>
  <c r="H28"/>
  <c r="E28"/>
  <c r="D28"/>
  <c r="C28"/>
  <c r="B28"/>
  <c r="N27"/>
  <c r="M27"/>
  <c r="L27"/>
  <c r="K27"/>
  <c r="J27"/>
  <c r="H27"/>
  <c r="I27" s="1"/>
  <c r="E27"/>
  <c r="D27"/>
  <c r="C27"/>
  <c r="B27"/>
  <c r="N26"/>
  <c r="M26"/>
  <c r="L26"/>
  <c r="K26"/>
  <c r="J26"/>
  <c r="H26"/>
  <c r="E26"/>
  <c r="D26"/>
  <c r="C26"/>
  <c r="B26"/>
  <c r="N25"/>
  <c r="M25"/>
  <c r="L25"/>
  <c r="K25"/>
  <c r="J25"/>
  <c r="H25"/>
  <c r="I25" s="1"/>
  <c r="E25"/>
  <c r="D25"/>
  <c r="C25"/>
  <c r="B25"/>
  <c r="N24"/>
  <c r="M24"/>
  <c r="L24"/>
  <c r="K24"/>
  <c r="J24"/>
  <c r="H24"/>
  <c r="E24"/>
  <c r="D24"/>
  <c r="C24"/>
  <c r="B24"/>
  <c r="N23"/>
  <c r="M23"/>
  <c r="L23"/>
  <c r="K23"/>
  <c r="J23"/>
  <c r="H23"/>
  <c r="I23" s="1"/>
  <c r="E23"/>
  <c r="D23"/>
  <c r="C23"/>
  <c r="B23"/>
  <c r="N22"/>
  <c r="M22"/>
  <c r="L22"/>
  <c r="K22"/>
  <c r="J22"/>
  <c r="H22"/>
  <c r="E22"/>
  <c r="D22"/>
  <c r="C22"/>
  <c r="B22"/>
  <c r="N21"/>
  <c r="M21"/>
  <c r="L21"/>
  <c r="K21"/>
  <c r="J21"/>
  <c r="H21"/>
  <c r="I21" s="1"/>
  <c r="E21"/>
  <c r="D21"/>
  <c r="C21"/>
  <c r="B21"/>
  <c r="N20"/>
  <c r="M20"/>
  <c r="L20"/>
  <c r="K20"/>
  <c r="J20"/>
  <c r="H20"/>
  <c r="E20"/>
  <c r="D20"/>
  <c r="C20"/>
  <c r="B20"/>
  <c r="N19"/>
  <c r="M19"/>
  <c r="L19"/>
  <c r="K19"/>
  <c r="J19"/>
  <c r="H19"/>
  <c r="I19" s="1"/>
  <c r="E19"/>
  <c r="D19"/>
  <c r="C19"/>
  <c r="B19"/>
  <c r="N18"/>
  <c r="M18"/>
  <c r="L18"/>
  <c r="K18"/>
  <c r="J18"/>
  <c r="H18"/>
  <c r="E18"/>
  <c r="D18"/>
  <c r="C18"/>
  <c r="B18"/>
  <c r="N17"/>
  <c r="M17"/>
  <c r="L17"/>
  <c r="K17"/>
  <c r="J17"/>
  <c r="H17"/>
  <c r="I17" s="1"/>
  <c r="E17"/>
  <c r="D17"/>
  <c r="C17"/>
  <c r="B17"/>
  <c r="N16"/>
  <c r="M16"/>
  <c r="L16"/>
  <c r="K16"/>
  <c r="J16"/>
  <c r="H16"/>
  <c r="E16"/>
  <c r="D16"/>
  <c r="C16"/>
  <c r="B16"/>
  <c r="N15"/>
  <c r="M15"/>
  <c r="L15"/>
  <c r="K15"/>
  <c r="J15"/>
  <c r="H15"/>
  <c r="I15" s="1"/>
  <c r="E15"/>
  <c r="D15"/>
  <c r="C15"/>
  <c r="B15"/>
  <c r="N14"/>
  <c r="M14"/>
  <c r="L14"/>
  <c r="K14"/>
  <c r="J14"/>
  <c r="H14"/>
  <c r="E14"/>
  <c r="D14"/>
  <c r="C14"/>
  <c r="B14"/>
  <c r="N13"/>
  <c r="M13"/>
  <c r="L13"/>
  <c r="K13"/>
  <c r="J13"/>
  <c r="H13"/>
  <c r="I13" s="1"/>
  <c r="E13"/>
  <c r="D13"/>
  <c r="C13"/>
  <c r="B13"/>
  <c r="N12"/>
  <c r="M12"/>
  <c r="L12"/>
  <c r="K12"/>
  <c r="J12"/>
  <c r="H12"/>
  <c r="E12"/>
  <c r="D12"/>
  <c r="C12"/>
  <c r="B12"/>
  <c r="N11"/>
  <c r="M11"/>
  <c r="L11"/>
  <c r="K11"/>
  <c r="J11"/>
  <c r="H11"/>
  <c r="I11" s="1"/>
  <c r="E11"/>
  <c r="D11"/>
  <c r="C11"/>
  <c r="B11"/>
  <c r="N10"/>
  <c r="M10"/>
  <c r="L10"/>
  <c r="K10"/>
  <c r="J10"/>
  <c r="H10"/>
  <c r="E10"/>
  <c r="D10"/>
  <c r="C10"/>
  <c r="B10"/>
  <c r="N9"/>
  <c r="M9"/>
  <c r="L9"/>
  <c r="K9"/>
  <c r="J9"/>
  <c r="H9"/>
  <c r="I9" s="1"/>
  <c r="E9"/>
  <c r="D9"/>
  <c r="C9"/>
  <c r="B9"/>
  <c r="N8"/>
  <c r="M8"/>
  <c r="L8"/>
  <c r="K8"/>
  <c r="J8"/>
  <c r="H8"/>
  <c r="E8"/>
  <c r="D8"/>
  <c r="C8"/>
  <c r="B8"/>
  <c r="N7"/>
  <c r="M7"/>
  <c r="L7"/>
  <c r="K7"/>
  <c r="J7"/>
  <c r="H7"/>
  <c r="I7" s="1"/>
  <c r="E7"/>
  <c r="D7"/>
  <c r="C7"/>
  <c r="B7"/>
  <c r="N6"/>
  <c r="M6"/>
  <c r="L6"/>
  <c r="K6"/>
  <c r="J6"/>
  <c r="H6"/>
  <c r="E6"/>
  <c r="D6"/>
  <c r="C6"/>
  <c r="B6"/>
  <c r="N5"/>
  <c r="M5"/>
  <c r="L5"/>
  <c r="K5"/>
  <c r="J5"/>
  <c r="H5"/>
  <c r="I5" s="1"/>
  <c r="E5"/>
  <c r="D5"/>
  <c r="C5"/>
  <c r="B5"/>
  <c r="N4"/>
  <c r="M4"/>
  <c r="L4"/>
  <c r="K4"/>
  <c r="J4"/>
  <c r="H4"/>
  <c r="E4"/>
  <c r="D4"/>
  <c r="C4"/>
  <c r="B4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AO13" i="2"/>
  <c r="O11" i="1" s="1"/>
  <c r="AO12" i="2"/>
  <c r="O10" i="1" s="1"/>
  <c r="AO11" i="2"/>
  <c r="O9" i="1" s="1"/>
  <c r="AO10" i="2"/>
  <c r="O8" i="1" s="1"/>
  <c r="AO9" i="2"/>
  <c r="O7" i="1" s="1"/>
  <c r="AO8" i="2"/>
  <c r="O6" i="1" s="1"/>
  <c r="AO7" i="2"/>
  <c r="O5" i="1" s="1"/>
  <c r="AO6" i="2"/>
  <c r="O4" i="1" s="1"/>
  <c r="AO5" i="2"/>
  <c r="O3" i="1" s="1"/>
  <c r="N3"/>
  <c r="M3"/>
  <c r="L3"/>
  <c r="K3"/>
  <c r="J3"/>
  <c r="H3"/>
  <c r="E3"/>
  <c r="D3"/>
  <c r="C3"/>
  <c r="B3"/>
  <c r="G29" l="1"/>
  <c r="G33"/>
  <c r="G37"/>
  <c r="F43"/>
  <c r="F34"/>
  <c r="F38"/>
  <c r="G27"/>
  <c r="G28"/>
  <c r="F19"/>
  <c r="F25"/>
  <c r="F27"/>
  <c r="G20"/>
  <c r="F28"/>
  <c r="F36"/>
  <c r="F40"/>
  <c r="F7"/>
  <c r="F8"/>
  <c r="F15"/>
  <c r="F17"/>
  <c r="F20"/>
  <c r="F21"/>
  <c r="G23"/>
  <c r="F24"/>
  <c r="F31"/>
  <c r="G35"/>
  <c r="G39"/>
  <c r="F45"/>
  <c r="F29"/>
  <c r="F13"/>
  <c r="F9"/>
  <c r="F5"/>
  <c r="F11"/>
  <c r="F18"/>
  <c r="F26"/>
  <c r="F30"/>
  <c r="G34"/>
  <c r="G36"/>
  <c r="G38"/>
  <c r="G41"/>
  <c r="F44"/>
  <c r="F46"/>
  <c r="G43"/>
  <c r="F33"/>
  <c r="F35"/>
  <c r="F37"/>
  <c r="F39"/>
  <c r="G18"/>
  <c r="F23"/>
  <c r="G26"/>
  <c r="G30"/>
  <c r="F32"/>
  <c r="I34"/>
  <c r="I36"/>
  <c r="I38"/>
  <c r="F42"/>
  <c r="G45"/>
  <c r="G47"/>
  <c r="F6"/>
  <c r="F12"/>
  <c r="G6"/>
  <c r="G5"/>
  <c r="G8"/>
  <c r="G11"/>
  <c r="G14"/>
  <c r="F14"/>
  <c r="G12"/>
  <c r="G40"/>
  <c r="G42"/>
  <c r="G44"/>
  <c r="G46"/>
  <c r="F41"/>
  <c r="G16"/>
  <c r="G4"/>
  <c r="G7"/>
  <c r="G10"/>
  <c r="G13"/>
  <c r="F16"/>
  <c r="G19"/>
  <c r="G22"/>
  <c r="G25"/>
  <c r="F4"/>
  <c r="F10"/>
  <c r="G15"/>
  <c r="F22"/>
  <c r="G24"/>
  <c r="G31"/>
  <c r="G32"/>
  <c r="I4"/>
  <c r="I6"/>
  <c r="I8"/>
  <c r="G9"/>
  <c r="I10"/>
  <c r="I12"/>
  <c r="I14"/>
  <c r="I16"/>
  <c r="G17"/>
  <c r="I18"/>
  <c r="I20"/>
  <c r="G21"/>
  <c r="I22"/>
  <c r="I24"/>
  <c r="I26"/>
  <c r="I28"/>
  <c r="I3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"/>
  <c r="G3" l="1"/>
  <c r="I3"/>
  <c r="F3"/>
</calcChain>
</file>

<file path=xl/sharedStrings.xml><?xml version="1.0" encoding="utf-8"?>
<sst xmlns="http://schemas.openxmlformats.org/spreadsheetml/2006/main" count="458" uniqueCount="133">
  <si>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</si>
  <si>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</si>
  <si>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</si>
  <si>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</si>
  <si>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</si>
  <si>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</si>
  <si>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</si>
  <si>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</si>
  <si>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</si>
  <si>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</si>
  <si>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</si>
  <si>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</si>
  <si>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</si>
  <si>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</si>
  <si>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</si>
  <si>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</si>
  <si>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Deal No</t>
  </si>
  <si>
    <t>Instrument Name</t>
  </si>
  <si>
    <t>ISIN Code</t>
  </si>
  <si>
    <t>External Code</t>
  </si>
  <si>
    <t>Trans. Nature</t>
  </si>
  <si>
    <t>Trans. Type</t>
  </si>
  <si>
    <t>Position Status</t>
  </si>
  <si>
    <t>Rating</t>
  </si>
  <si>
    <t>Maturity</t>
  </si>
  <si>
    <t>Frequency</t>
  </si>
  <si>
    <t>Value Date</t>
  </si>
  <si>
    <t>Quantity</t>
  </si>
  <si>
    <t>Deal Price</t>
  </si>
  <si>
    <t>Acc. Interest</t>
  </si>
  <si>
    <t>Other Charges</t>
  </si>
  <si>
    <t>CCIL</t>
  </si>
  <si>
    <t>Broker</t>
  </si>
  <si>
    <t>Brokerage</t>
  </si>
  <si>
    <t>Exchange</t>
  </si>
  <si>
    <t>Counterparty</t>
  </si>
  <si>
    <t>Custodian</t>
  </si>
  <si>
    <t>Full Face Value</t>
  </si>
  <si>
    <t>Split Description</t>
  </si>
  <si>
    <t>Transfer</t>
  </si>
  <si>
    <t>YTM</t>
  </si>
  <si>
    <t>Mandatory Remarks</t>
  </si>
  <si>
    <t>Comments</t>
  </si>
  <si>
    <t>Status</t>
  </si>
  <si>
    <t>Fund Manager / Inputter</t>
  </si>
  <si>
    <t>Dealer</t>
  </si>
  <si>
    <t>Reversal</t>
  </si>
  <si>
    <t>Unique Ref. No.</t>
  </si>
  <si>
    <t>Custom Field1</t>
  </si>
  <si>
    <t>Custom Field2</t>
  </si>
  <si>
    <t>SECONDARY</t>
  </si>
  <si>
    <t>BUY</t>
  </si>
  <si>
    <t>DIRECT</t>
  </si>
  <si>
    <t>Citibank N.A.</t>
  </si>
  <si>
    <t>N</t>
  </si>
  <si>
    <t>Approved</t>
  </si>
  <si>
    <t>H143</t>
  </si>
  <si>
    <t>8.33% GOVT - 09-Jul-2026</t>
  </si>
  <si>
    <t>IN0020120039</t>
  </si>
  <si>
    <t>05W991BN2</t>
  </si>
  <si>
    <t>SOVEREIGN</t>
  </si>
  <si>
    <t>RESERVE BANK OF INDIA</t>
  </si>
  <si>
    <t>J261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</si>
  <si>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</si>
  <si>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</si>
  <si>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</si>
  <si>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</si>
  <si>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</si>
  <si>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Portfolio</t>
  </si>
  <si>
    <t>Deal Value</t>
  </si>
  <si>
    <t>Total Deal Value</t>
  </si>
  <si>
    <t>Bank Charges</t>
  </si>
  <si>
    <t>Entry Fee</t>
  </si>
  <si>
    <t>0</t>
  </si>
  <si>
    <t>0.00</t>
  </si>
  <si>
    <t>6</t>
  </si>
  <si>
    <t>L&amp;T Gilt Fund</t>
  </si>
  <si>
    <t>09-Jul-2026</t>
  </si>
  <si>
    <t>L&amp;T Triple Ace Bond Fund</t>
  </si>
  <si>
    <t>SELL</t>
  </si>
  <si>
    <t>L&amp;T Liquid Fund</t>
  </si>
  <si>
    <t>ICRA A1+</t>
  </si>
  <si>
    <t>842.70</t>
  </si>
  <si>
    <t>Rebalancing Portfolio</t>
  </si>
  <si>
    <t>8.20% GOVT - 24-Sep-2025</t>
  </si>
  <si>
    <t>IN0020120047</t>
  </si>
  <si>
    <t>05W991BS1</t>
  </si>
  <si>
    <t>24-Sep-2025</t>
  </si>
  <si>
    <t>24-Dec-2012</t>
  </si>
  <si>
    <t>Deployment of Cash</t>
  </si>
  <si>
    <t>8.83% - CG - 12 Dec 2041</t>
  </si>
  <si>
    <t>IN0020110063</t>
  </si>
  <si>
    <t>13CG2041001</t>
  </si>
  <si>
    <t>12-Dec-2041</t>
  </si>
  <si>
    <t>421.35</t>
  </si>
  <si>
    <t>252.81</t>
  </si>
  <si>
    <t>L&amp;T MIP - Wealth Builder Fund</t>
  </si>
  <si>
    <t>168.54</t>
  </si>
  <si>
    <t>L&amp;T Monthly Income Plan</t>
  </si>
  <si>
    <t>8.15% GOVT - 11-Jun-2022</t>
  </si>
  <si>
    <t>IN0020120013</t>
  </si>
  <si>
    <t>05W991BM4</t>
  </si>
  <si>
    <t>11-Jun-2022</t>
  </si>
  <si>
    <t>Trading Sell</t>
  </si>
  <si>
    <t>26-Dec-2012</t>
  </si>
  <si>
    <t>2012201305081</t>
  </si>
  <si>
    <t>2012201305090</t>
  </si>
  <si>
    <t>2012201305067</t>
  </si>
  <si>
    <t>2012201305078</t>
  </si>
  <si>
    <t>L&amp;T India Equity and Gold Fund</t>
  </si>
  <si>
    <t>2012201305071</t>
  </si>
  <si>
    <t>L&amp;T India Prudence Fund</t>
  </si>
  <si>
    <t>2012201305072</t>
  </si>
  <si>
    <t>337.08</t>
  </si>
  <si>
    <t>2012201305097</t>
  </si>
  <si>
    <t>0% Tata Motors Finance Limited CP - 31-Dec-2012</t>
  </si>
  <si>
    <t>INE909H14CI1</t>
  </si>
  <si>
    <t>TAMOF31122012</t>
  </si>
  <si>
    <t>31-Dec-2012</t>
  </si>
  <si>
    <t>BNP Paribas Mutual Fund</t>
  </si>
  <si>
    <t>Redemption funding</t>
  </si>
  <si>
    <t>2012201305074</t>
  </si>
  <si>
    <t>84.27</t>
  </si>
  <si>
    <t>2012201305073</t>
  </si>
  <si>
    <t>2012201305082</t>
  </si>
  <si>
    <t>2012201305084</t>
  </si>
  <si>
    <t>2012201305086</t>
  </si>
  <si>
    <t>2012201305088</t>
  </si>
  <si>
    <t>2012201305091</t>
  </si>
  <si>
    <t>2012201305065</t>
  </si>
  <si>
    <t>2012201305069</t>
  </si>
  <si>
    <t>2012201305076</t>
  </si>
  <si>
    <t>2012201305079</t>
  </si>
</sst>
</file>

<file path=xl/styles.xml><?xml version="1.0" encoding="utf-8"?>
<styleSheet xmlns="http://schemas.openxmlformats.org/spreadsheetml/2006/main">
  <numFmts count="6">
    <numFmt numFmtId="164" formatCode="[$-409]d\-mmm\-yyyy;@"/>
    <numFmt numFmtId="165" formatCode="###########0.#####0"/>
    <numFmt numFmtId="166" formatCode="_-* #,##0.00_-;\-* #,##0.00_-;_-* &quot;-&quot;??_-;_-@_-"/>
    <numFmt numFmtId="167" formatCode="_-* #,##0_-;\-* #,##0_-;_-* &quot;-&quot;_-;_-@_-"/>
    <numFmt numFmtId="168" formatCode="_-&quot;£&quot;* #,##0.00_-;\-&quot;£&quot;* #,##0.00_-;_-&quot;£&quot;* &quot;-&quot;??_-;_-@_-"/>
    <numFmt numFmtId="169" formatCode="_-&quot;£&quot;* #,##0_-;\-&quot;£&quot;* #,##0_-;_-&quot;£&quot;* &quot;-&quot;_-;_-@_-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49" fontId="0" fillId="0" borderId="0" xfId="0" applyNumberFormat="1"/>
    <xf numFmtId="165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zoomScale="85" zoomScaleNormal="85" workbookViewId="0">
      <selection activeCell="B24" sqref="B24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Sheet1!C5</f>
        <v>8.15% GOVT - 11-Jun-2022</v>
      </c>
      <c r="C3" s="8" t="str">
        <f>Sheet1!D5</f>
        <v>IN0020120013</v>
      </c>
      <c r="D3" s="8" t="str">
        <f>Sheet1!A5</f>
        <v>L&amp;T Gilt Fund</v>
      </c>
      <c r="E3" s="7" t="str">
        <f>Sheet1!J5</f>
        <v>11-Jun-2022</v>
      </c>
      <c r="F3" s="6">
        <f>E3-J3</f>
        <v>3454</v>
      </c>
      <c r="G3" s="8" t="str">
        <f>IF(H3-J3=0,"T+0","T+1")</f>
        <v>T+1</v>
      </c>
      <c r="H3" s="7" t="str">
        <f>Sheet1!L5</f>
        <v>24-Dec-2012</v>
      </c>
      <c r="I3" s="7" t="str">
        <f>H3</f>
        <v>24-Dec-2012</v>
      </c>
      <c r="J3" s="7" t="str">
        <f>Sheet1!M5</f>
        <v>26-Dec-2012</v>
      </c>
      <c r="K3" s="9">
        <f>Sheet1!N5</f>
        <v>250000</v>
      </c>
      <c r="L3" s="8">
        <f>Sheet1!P5</f>
        <v>25031875</v>
      </c>
      <c r="M3" s="10">
        <f>Sheet1!O5</f>
        <v>100.1275</v>
      </c>
      <c r="N3" s="8">
        <f>Sheet1!AB5</f>
        <v>8.1295000000000002</v>
      </c>
      <c r="O3" s="8" t="str">
        <f>Sheet1!AO5</f>
        <v>Market Trade</v>
      </c>
    </row>
    <row r="4" spans="1:15">
      <c r="A4" s="8">
        <f>A3+1</f>
        <v>2</v>
      </c>
      <c r="B4" s="8" t="str">
        <f>Sheet1!C6</f>
        <v>8.20% GOVT - 24-Sep-2025</v>
      </c>
      <c r="C4" s="8" t="str">
        <f>Sheet1!D6</f>
        <v>IN0020120047</v>
      </c>
      <c r="D4" s="8" t="str">
        <f>Sheet1!A6</f>
        <v>L&amp;T Gilt Fund</v>
      </c>
      <c r="E4" s="7" t="str">
        <f>Sheet1!J6</f>
        <v>24-Sep-2025</v>
      </c>
      <c r="F4" s="6">
        <f t="shared" ref="F4:F32" si="0">E4-J4</f>
        <v>4655</v>
      </c>
      <c r="G4" s="8" t="str">
        <f t="shared" ref="G4:G32" si="1">IF(H4-J4=0,"T+0","T+1")</f>
        <v>T+1</v>
      </c>
      <c r="H4" s="7" t="str">
        <f>Sheet1!L6</f>
        <v>24-Dec-2012</v>
      </c>
      <c r="I4" s="7" t="str">
        <f t="shared" ref="I4:I32" si="2">H4</f>
        <v>24-Dec-2012</v>
      </c>
      <c r="J4" s="7" t="str">
        <f>Sheet1!M6</f>
        <v>26-Dec-2012</v>
      </c>
      <c r="K4" s="9">
        <f>Sheet1!N6</f>
        <v>250000</v>
      </c>
      <c r="L4" s="8">
        <f>Sheet1!P6</f>
        <v>24951250</v>
      </c>
      <c r="M4" s="10">
        <f>Sheet1!O6</f>
        <v>99.805000000000007</v>
      </c>
      <c r="N4" s="8">
        <f>Sheet1!AB6</f>
        <v>8.2223000000000006</v>
      </c>
      <c r="O4" s="8" t="str">
        <f>Sheet1!AO6</f>
        <v>Market Trade</v>
      </c>
    </row>
    <row r="5" spans="1:15">
      <c r="A5" s="8">
        <f t="shared" ref="A5:A47" si="3">A4+1</f>
        <v>3</v>
      </c>
      <c r="B5" s="8" t="str">
        <f>Sheet1!C7</f>
        <v>8.33% GOVT - 09-Jul-2026</v>
      </c>
      <c r="C5" s="8" t="str">
        <f>Sheet1!D7</f>
        <v>IN0020120039</v>
      </c>
      <c r="D5" s="8" t="str">
        <f>Sheet1!A7</f>
        <v>L&amp;T Gilt Fund</v>
      </c>
      <c r="E5" s="7" t="str">
        <f>Sheet1!J7</f>
        <v>09-Jul-2026</v>
      </c>
      <c r="F5" s="6">
        <f t="shared" si="0"/>
        <v>4943</v>
      </c>
      <c r="G5" s="8" t="str">
        <f t="shared" si="1"/>
        <v>T+1</v>
      </c>
      <c r="H5" s="7" t="str">
        <f>Sheet1!L7</f>
        <v>24-Dec-2012</v>
      </c>
      <c r="I5" s="7" t="str">
        <f t="shared" si="2"/>
        <v>24-Dec-2012</v>
      </c>
      <c r="J5" s="7" t="str">
        <f>Sheet1!M7</f>
        <v>26-Dec-2012</v>
      </c>
      <c r="K5" s="9">
        <f>Sheet1!N7</f>
        <v>500000</v>
      </c>
      <c r="L5" s="8">
        <f>Sheet1!P7</f>
        <v>50386250</v>
      </c>
      <c r="M5" s="10">
        <f>Sheet1!O7</f>
        <v>100.77249999999999</v>
      </c>
      <c r="N5" s="8">
        <f>Sheet1!AB7</f>
        <v>8.2335999999999991</v>
      </c>
      <c r="O5" s="8" t="str">
        <f>Sheet1!AO7</f>
        <v>Market Trade</v>
      </c>
    </row>
    <row r="6" spans="1:15">
      <c r="A6" s="8">
        <f t="shared" si="3"/>
        <v>4</v>
      </c>
      <c r="B6" s="8" t="str">
        <f>Sheet1!C8</f>
        <v>8.83% - CG - 12 Dec 2041</v>
      </c>
      <c r="C6" s="8" t="str">
        <f>Sheet1!D8</f>
        <v>IN0020110063</v>
      </c>
      <c r="D6" s="8" t="str">
        <f>Sheet1!A8</f>
        <v>L&amp;T Gilt Fund</v>
      </c>
      <c r="E6" s="7" t="str">
        <f>Sheet1!J8</f>
        <v>12-Dec-2041</v>
      </c>
      <c r="F6" s="6">
        <f t="shared" si="0"/>
        <v>10578</v>
      </c>
      <c r="G6" s="8" t="str">
        <f t="shared" si="1"/>
        <v>T+1</v>
      </c>
      <c r="H6" s="7" t="str">
        <f>Sheet1!L8</f>
        <v>24-Dec-2012</v>
      </c>
      <c r="I6" s="7" t="str">
        <f t="shared" si="2"/>
        <v>24-Dec-2012</v>
      </c>
      <c r="J6" s="7" t="str">
        <f>Sheet1!M8</f>
        <v>26-Dec-2012</v>
      </c>
      <c r="K6" s="9">
        <f>Sheet1!N8</f>
        <v>250000</v>
      </c>
      <c r="L6" s="8">
        <f>Sheet1!P8</f>
        <v>26235625</v>
      </c>
      <c r="M6" s="10">
        <f>Sheet1!O8</f>
        <v>104.9425</v>
      </c>
      <c r="N6" s="8">
        <f>Sheet1!AB8</f>
        <v>8.3731000000000009</v>
      </c>
      <c r="O6" s="8" t="str">
        <f>Sheet1!AO8</f>
        <v>Market Trade</v>
      </c>
    </row>
    <row r="7" spans="1:15">
      <c r="A7" s="8">
        <f t="shared" si="3"/>
        <v>5</v>
      </c>
      <c r="B7" s="8" t="str">
        <f>Sheet1!C9</f>
        <v>8.20% GOVT - 24-Sep-2025</v>
      </c>
      <c r="C7" s="8" t="str">
        <f>Sheet1!D9</f>
        <v>IN0020120047</v>
      </c>
      <c r="D7" s="8" t="str">
        <f>Sheet1!A9</f>
        <v>L&amp;T India Equity and Gold Fund</v>
      </c>
      <c r="E7" s="7" t="str">
        <f>Sheet1!J9</f>
        <v>24-Sep-2025</v>
      </c>
      <c r="F7" s="6">
        <f t="shared" si="0"/>
        <v>4655</v>
      </c>
      <c r="G7" s="8" t="str">
        <f t="shared" si="1"/>
        <v>T+1</v>
      </c>
      <c r="H7" s="7" t="str">
        <f>Sheet1!L9</f>
        <v>24-Dec-2012</v>
      </c>
      <c r="I7" s="7" t="str">
        <f t="shared" si="2"/>
        <v>24-Dec-2012</v>
      </c>
      <c r="J7" s="7" t="str">
        <f>Sheet1!M9</f>
        <v>26-Dec-2012</v>
      </c>
      <c r="K7" s="9">
        <f>Sheet1!N9</f>
        <v>150000</v>
      </c>
      <c r="L7" s="8">
        <f>Sheet1!P9</f>
        <v>14971500</v>
      </c>
      <c r="M7" s="10">
        <f>Sheet1!O9</f>
        <v>99.81</v>
      </c>
      <c r="N7" s="8">
        <f>Sheet1!AB9</f>
        <v>8.2217000000000002</v>
      </c>
      <c r="O7" s="8" t="str">
        <f>Sheet1!AO9</f>
        <v>Market Trade</v>
      </c>
    </row>
    <row r="8" spans="1:15">
      <c r="A8" s="8">
        <f t="shared" si="3"/>
        <v>6</v>
      </c>
      <c r="B8" s="8" t="str">
        <f>Sheet1!C10</f>
        <v>8.20% GOVT - 24-Sep-2025</v>
      </c>
      <c r="C8" s="8" t="str">
        <f>Sheet1!D10</f>
        <v>IN0020120047</v>
      </c>
      <c r="D8" s="8" t="str">
        <f>Sheet1!A10</f>
        <v>L&amp;T India Prudence Fund</v>
      </c>
      <c r="E8" s="7" t="str">
        <f>Sheet1!J10</f>
        <v>24-Sep-2025</v>
      </c>
      <c r="F8" s="6">
        <f t="shared" si="0"/>
        <v>4655</v>
      </c>
      <c r="G8" s="8" t="str">
        <f t="shared" si="1"/>
        <v>T+1</v>
      </c>
      <c r="H8" s="7" t="str">
        <f>Sheet1!L10</f>
        <v>24-Dec-2012</v>
      </c>
      <c r="I8" s="7" t="str">
        <f t="shared" si="2"/>
        <v>24-Dec-2012</v>
      </c>
      <c r="J8" s="7" t="str">
        <f>Sheet1!M10</f>
        <v>26-Dec-2012</v>
      </c>
      <c r="K8" s="9">
        <f>Sheet1!N10</f>
        <v>200000</v>
      </c>
      <c r="L8" s="8">
        <f>Sheet1!P10</f>
        <v>19962000</v>
      </c>
      <c r="M8" s="10">
        <f>Sheet1!O10</f>
        <v>99.81</v>
      </c>
      <c r="N8" s="8">
        <f>Sheet1!AB10</f>
        <v>8.2217000000000002</v>
      </c>
      <c r="O8" s="8" t="str">
        <f>Sheet1!AO10</f>
        <v>Market Trade</v>
      </c>
    </row>
    <row r="9" spans="1:15">
      <c r="A9" s="8">
        <f t="shared" si="3"/>
        <v>7</v>
      </c>
      <c r="B9" s="8" t="str">
        <f>Sheet1!C11</f>
        <v>0% Tata Motors Finance Limited CP - 31-Dec-2012</v>
      </c>
      <c r="C9" s="8" t="str">
        <f>Sheet1!D11</f>
        <v>INE909H14CI1</v>
      </c>
      <c r="D9" s="8" t="str">
        <f>Sheet1!A11</f>
        <v>L&amp;T Liquid Fund</v>
      </c>
      <c r="E9" s="7" t="str">
        <f>Sheet1!J11</f>
        <v>31-Dec-2012</v>
      </c>
      <c r="F9" s="6">
        <f t="shared" si="0"/>
        <v>5</v>
      </c>
      <c r="G9" s="8" t="str">
        <f t="shared" si="1"/>
        <v>T+0</v>
      </c>
      <c r="H9" s="7" t="str">
        <f>Sheet1!L11</f>
        <v>26-Dec-2012</v>
      </c>
      <c r="I9" s="7" t="str">
        <f t="shared" si="2"/>
        <v>26-Dec-2012</v>
      </c>
      <c r="J9" s="7" t="str">
        <f>Sheet1!M11</f>
        <v>26-Dec-2012</v>
      </c>
      <c r="K9" s="9">
        <f>Sheet1!N11</f>
        <v>2500000</v>
      </c>
      <c r="L9" s="8">
        <f>Sheet1!P11</f>
        <v>249702500</v>
      </c>
      <c r="M9" s="10">
        <f>Sheet1!O11</f>
        <v>99.881</v>
      </c>
      <c r="N9" s="8">
        <f>Sheet1!AB11</f>
        <v>8.6974</v>
      </c>
      <c r="O9" s="8" t="str">
        <f>Sheet1!AO11</f>
        <v>Market Trade</v>
      </c>
    </row>
    <row r="10" spans="1:15">
      <c r="A10" s="8">
        <f t="shared" si="3"/>
        <v>8</v>
      </c>
      <c r="B10" s="8" t="str">
        <f>Sheet1!C12</f>
        <v>8.20% GOVT - 24-Sep-2025</v>
      </c>
      <c r="C10" s="8" t="str">
        <f>Sheet1!D12</f>
        <v>IN0020120047</v>
      </c>
      <c r="D10" s="8" t="str">
        <f>Sheet1!A12</f>
        <v>L&amp;T MIP - Wealth Builder Fund</v>
      </c>
      <c r="E10" s="7" t="str">
        <f>Sheet1!J12</f>
        <v>24-Sep-2025</v>
      </c>
      <c r="F10" s="6">
        <f t="shared" si="0"/>
        <v>4655</v>
      </c>
      <c r="G10" s="8" t="str">
        <f t="shared" si="1"/>
        <v>T+1</v>
      </c>
      <c r="H10" s="7" t="str">
        <f>Sheet1!L12</f>
        <v>24-Dec-2012</v>
      </c>
      <c r="I10" s="7" t="str">
        <f t="shared" si="2"/>
        <v>24-Dec-2012</v>
      </c>
      <c r="J10" s="7" t="str">
        <f>Sheet1!M12</f>
        <v>26-Dec-2012</v>
      </c>
      <c r="K10" s="9">
        <f>Sheet1!N12</f>
        <v>50000</v>
      </c>
      <c r="L10" s="8">
        <f>Sheet1!P12</f>
        <v>4990500</v>
      </c>
      <c r="M10" s="10">
        <f>Sheet1!O12</f>
        <v>99.81</v>
      </c>
      <c r="N10" s="8">
        <f>Sheet1!AB12</f>
        <v>8.2217000000000002</v>
      </c>
      <c r="O10" s="8" t="str">
        <f>Sheet1!AO12</f>
        <v>Market Trade</v>
      </c>
    </row>
    <row r="11" spans="1:15">
      <c r="A11" s="8">
        <f t="shared" si="3"/>
        <v>9</v>
      </c>
      <c r="B11" s="8" t="str">
        <f>Sheet1!C13</f>
        <v>8.20% GOVT - 24-Sep-2025</v>
      </c>
      <c r="C11" s="8" t="str">
        <f>Sheet1!D13</f>
        <v>IN0020120047</v>
      </c>
      <c r="D11" s="8" t="str">
        <f>Sheet1!A13</f>
        <v>L&amp;T Monthly Income Plan</v>
      </c>
      <c r="E11" s="7" t="str">
        <f>Sheet1!J13</f>
        <v>24-Sep-2025</v>
      </c>
      <c r="F11" s="6">
        <f t="shared" si="0"/>
        <v>4655</v>
      </c>
      <c r="G11" s="8" t="str">
        <f t="shared" si="1"/>
        <v>T+1</v>
      </c>
      <c r="H11" s="7" t="str">
        <f>Sheet1!L13</f>
        <v>24-Dec-2012</v>
      </c>
      <c r="I11" s="7" t="str">
        <f t="shared" si="2"/>
        <v>24-Dec-2012</v>
      </c>
      <c r="J11" s="7" t="str">
        <f>Sheet1!M13</f>
        <v>26-Dec-2012</v>
      </c>
      <c r="K11" s="9">
        <f>Sheet1!N13</f>
        <v>100000</v>
      </c>
      <c r="L11" s="8">
        <f>Sheet1!P13</f>
        <v>9981000</v>
      </c>
      <c r="M11" s="10">
        <f>Sheet1!O13</f>
        <v>99.81</v>
      </c>
      <c r="N11" s="8">
        <f>Sheet1!AB13</f>
        <v>8.2217000000000002</v>
      </c>
      <c r="O11" s="8" t="str">
        <f>Sheet1!AO13</f>
        <v>Market Trade</v>
      </c>
    </row>
    <row r="12" spans="1:15">
      <c r="A12" s="8">
        <f t="shared" si="3"/>
        <v>10</v>
      </c>
      <c r="B12" s="8" t="str">
        <f>Sheet1!C14</f>
        <v>8.15% GOVT - 11-Jun-2022</v>
      </c>
      <c r="C12" s="8" t="str">
        <f>Sheet1!D14</f>
        <v>IN0020120013</v>
      </c>
      <c r="D12" s="8" t="str">
        <f>Sheet1!A14</f>
        <v>L&amp;T Triple Ace Bond Fund</v>
      </c>
      <c r="E12" s="7" t="str">
        <f>Sheet1!J14</f>
        <v>11-Jun-2022</v>
      </c>
      <c r="F12" s="6">
        <f t="shared" si="0"/>
        <v>3454</v>
      </c>
      <c r="G12" s="8" t="str">
        <f t="shared" si="1"/>
        <v>T+1</v>
      </c>
      <c r="H12" s="7" t="str">
        <f>Sheet1!L14</f>
        <v>24-Dec-2012</v>
      </c>
      <c r="I12" s="7" t="str">
        <f t="shared" si="2"/>
        <v>24-Dec-2012</v>
      </c>
      <c r="J12" s="7" t="str">
        <f>Sheet1!M14</f>
        <v>26-Dec-2012</v>
      </c>
      <c r="K12" s="9">
        <f>Sheet1!N14</f>
        <v>250000</v>
      </c>
      <c r="L12" s="8">
        <f>Sheet1!P14</f>
        <v>25031875</v>
      </c>
      <c r="M12" s="10">
        <f>Sheet1!O14</f>
        <v>100.1275</v>
      </c>
      <c r="N12" s="8">
        <f>Sheet1!AB14</f>
        <v>8.1295000000000002</v>
      </c>
      <c r="O12" s="8" t="str">
        <f>Sheet1!AO14</f>
        <v>Market Trade</v>
      </c>
    </row>
    <row r="13" spans="1:15">
      <c r="A13" s="8">
        <f t="shared" si="3"/>
        <v>11</v>
      </c>
      <c r="B13" s="8" t="str">
        <f>Sheet1!C15</f>
        <v>8.83% - CG - 12 Dec 2041</v>
      </c>
      <c r="C13" s="8" t="str">
        <f>Sheet1!D15</f>
        <v>IN0020110063</v>
      </c>
      <c r="D13" s="8" t="str">
        <f>Sheet1!A15</f>
        <v>L&amp;T Triple Ace Bond Fund</v>
      </c>
      <c r="E13" s="7" t="str">
        <f>Sheet1!J15</f>
        <v>12-Dec-2041</v>
      </c>
      <c r="F13" s="6">
        <f t="shared" si="0"/>
        <v>10578</v>
      </c>
      <c r="G13" s="8" t="str">
        <f t="shared" si="1"/>
        <v>T+1</v>
      </c>
      <c r="H13" s="7" t="str">
        <f>Sheet1!L15</f>
        <v>24-Dec-2012</v>
      </c>
      <c r="I13" s="7" t="str">
        <f t="shared" si="2"/>
        <v>24-Dec-2012</v>
      </c>
      <c r="J13" s="7" t="str">
        <f>Sheet1!M15</f>
        <v>26-Dec-2012</v>
      </c>
      <c r="K13" s="9">
        <f>Sheet1!N15</f>
        <v>500000</v>
      </c>
      <c r="L13" s="8">
        <f>Sheet1!P15</f>
        <v>52456250</v>
      </c>
      <c r="M13" s="10">
        <f>Sheet1!O15</f>
        <v>104.91249999999999</v>
      </c>
      <c r="N13" s="8">
        <f>Sheet1!AB15</f>
        <v>8.3757999999999999</v>
      </c>
      <c r="O13" s="8" t="str">
        <f>Sheet1!AO15</f>
        <v>Market Trade</v>
      </c>
    </row>
    <row r="14" spans="1:15">
      <c r="A14" s="8">
        <f t="shared" si="3"/>
        <v>12</v>
      </c>
      <c r="B14" s="8" t="str">
        <f>Sheet1!C16</f>
        <v>8.15% GOVT - 11-Jun-2022</v>
      </c>
      <c r="C14" s="8" t="str">
        <f>Sheet1!D16</f>
        <v>IN0020120013</v>
      </c>
      <c r="D14" s="8" t="str">
        <f>Sheet1!A16</f>
        <v>L&amp;T Triple Ace Bond Fund</v>
      </c>
      <c r="E14" s="7" t="str">
        <f>Sheet1!J16</f>
        <v>11-Jun-2022</v>
      </c>
      <c r="F14" s="6">
        <f t="shared" si="0"/>
        <v>3454</v>
      </c>
      <c r="G14" s="8" t="str">
        <f t="shared" si="1"/>
        <v>T+1</v>
      </c>
      <c r="H14" s="7" t="str">
        <f>Sheet1!L16</f>
        <v>24-Dec-2012</v>
      </c>
      <c r="I14" s="7" t="str">
        <f t="shared" si="2"/>
        <v>24-Dec-2012</v>
      </c>
      <c r="J14" s="7" t="str">
        <f>Sheet1!M16</f>
        <v>26-Dec-2012</v>
      </c>
      <c r="K14" s="9">
        <f>Sheet1!N16</f>
        <v>500000</v>
      </c>
      <c r="L14" s="8">
        <f>Sheet1!P16</f>
        <v>50061250</v>
      </c>
      <c r="M14" s="10">
        <f>Sheet1!O16</f>
        <v>100.1225</v>
      </c>
      <c r="N14" s="8">
        <f>Sheet1!AB16</f>
        <v>8.1302000000000003</v>
      </c>
      <c r="O14" s="8" t="str">
        <f>Sheet1!AO16</f>
        <v>Market Trade</v>
      </c>
    </row>
    <row r="15" spans="1:15">
      <c r="A15" s="8">
        <f t="shared" si="3"/>
        <v>13</v>
      </c>
      <c r="B15" s="8" t="str">
        <f>Sheet1!C17</f>
        <v>8.33% GOVT - 09-Jul-2026</v>
      </c>
      <c r="C15" s="8" t="str">
        <f>Sheet1!D17</f>
        <v>IN0020120039</v>
      </c>
      <c r="D15" s="8" t="str">
        <f>Sheet1!A17</f>
        <v>L&amp;T Triple Ace Bond Fund</v>
      </c>
      <c r="E15" s="7" t="str">
        <f>Sheet1!J17</f>
        <v>09-Jul-2026</v>
      </c>
      <c r="F15" s="6">
        <f t="shared" si="0"/>
        <v>4943</v>
      </c>
      <c r="G15" s="8" t="str">
        <f t="shared" si="1"/>
        <v>T+1</v>
      </c>
      <c r="H15" s="7" t="str">
        <f>Sheet1!L17</f>
        <v>24-Dec-2012</v>
      </c>
      <c r="I15" s="7" t="str">
        <f t="shared" si="2"/>
        <v>24-Dec-2012</v>
      </c>
      <c r="J15" s="7" t="str">
        <f>Sheet1!M17</f>
        <v>26-Dec-2012</v>
      </c>
      <c r="K15" s="9">
        <f>Sheet1!N17</f>
        <v>500000</v>
      </c>
      <c r="L15" s="8">
        <f>Sheet1!P17</f>
        <v>50392500</v>
      </c>
      <c r="M15" s="10">
        <f>Sheet1!O17</f>
        <v>100.785</v>
      </c>
      <c r="N15" s="8">
        <f>Sheet1!AB17</f>
        <v>8.2319999999999993</v>
      </c>
      <c r="O15" s="8" t="str">
        <f>Sheet1!AO17</f>
        <v>Market Trade</v>
      </c>
    </row>
    <row r="16" spans="1:15">
      <c r="A16" s="8">
        <f t="shared" si="3"/>
        <v>14</v>
      </c>
      <c r="B16" s="8" t="str">
        <f>Sheet1!C18</f>
        <v>8.20% GOVT - 24-Sep-2025</v>
      </c>
      <c r="C16" s="8" t="str">
        <f>Sheet1!D18</f>
        <v>IN0020120047</v>
      </c>
      <c r="D16" s="8" t="str">
        <f>Sheet1!A18</f>
        <v>L&amp;T Triple Ace Bond Fund</v>
      </c>
      <c r="E16" s="7" t="str">
        <f>Sheet1!J18</f>
        <v>24-Sep-2025</v>
      </c>
      <c r="F16" s="6">
        <f t="shared" si="0"/>
        <v>4655</v>
      </c>
      <c r="G16" s="8" t="str">
        <f t="shared" si="1"/>
        <v>T+1</v>
      </c>
      <c r="H16" s="7" t="str">
        <f>Sheet1!L18</f>
        <v>24-Dec-2012</v>
      </c>
      <c r="I16" s="7" t="str">
        <f t="shared" si="2"/>
        <v>24-Dec-2012</v>
      </c>
      <c r="J16" s="7" t="str">
        <f>Sheet1!M18</f>
        <v>26-Dec-2012</v>
      </c>
      <c r="K16" s="9">
        <f>Sheet1!N18</f>
        <v>250000</v>
      </c>
      <c r="L16" s="8">
        <f>Sheet1!P18</f>
        <v>24951250</v>
      </c>
      <c r="M16" s="10">
        <f>Sheet1!O18</f>
        <v>99.805000000000007</v>
      </c>
      <c r="N16" s="8">
        <f>Sheet1!AB18</f>
        <v>8.2223000000000006</v>
      </c>
      <c r="O16" s="8" t="str">
        <f>Sheet1!AO18</f>
        <v>Market Trade</v>
      </c>
    </row>
    <row r="17" spans="1:15">
      <c r="A17" s="8">
        <f t="shared" si="3"/>
        <v>15</v>
      </c>
      <c r="B17" s="8" t="str">
        <f>Sheet1!C19</f>
        <v>8.15% GOVT - 11-Jun-2022</v>
      </c>
      <c r="C17" s="8" t="str">
        <f>Sheet1!D19</f>
        <v>IN0020120013</v>
      </c>
      <c r="D17" s="8" t="str">
        <f>Sheet1!A19</f>
        <v>L&amp;T Triple Ace Bond Fund</v>
      </c>
      <c r="E17" s="7" t="str">
        <f>Sheet1!J19</f>
        <v>11-Jun-2022</v>
      </c>
      <c r="F17" s="6">
        <f t="shared" si="0"/>
        <v>3454</v>
      </c>
      <c r="G17" s="8" t="str">
        <f t="shared" si="1"/>
        <v>T+1</v>
      </c>
      <c r="H17" s="7" t="str">
        <f>Sheet1!L19</f>
        <v>24-Dec-2012</v>
      </c>
      <c r="I17" s="7" t="str">
        <f t="shared" si="2"/>
        <v>24-Dec-2012</v>
      </c>
      <c r="J17" s="7" t="str">
        <f>Sheet1!M19</f>
        <v>26-Dec-2012</v>
      </c>
      <c r="K17" s="9">
        <f>Sheet1!N19</f>
        <v>500000</v>
      </c>
      <c r="L17" s="8">
        <f>Sheet1!P19</f>
        <v>50037500</v>
      </c>
      <c r="M17" s="10">
        <f>Sheet1!O19</f>
        <v>100.075</v>
      </c>
      <c r="N17" s="8">
        <f>Sheet1!AB19</f>
        <v>8.1374999999999993</v>
      </c>
      <c r="O17" s="8" t="str">
        <f>Sheet1!AO19</f>
        <v>Market Trade</v>
      </c>
    </row>
    <row r="18" spans="1:15">
      <c r="A18" s="8">
        <f t="shared" si="3"/>
        <v>16</v>
      </c>
      <c r="B18" s="8" t="str">
        <f>Sheet1!C20</f>
        <v>8.15% GOVT - 11-Jun-2022</v>
      </c>
      <c r="C18" s="8" t="str">
        <f>Sheet1!D20</f>
        <v>IN0020120013</v>
      </c>
      <c r="D18" s="8" t="str">
        <f>Sheet1!A20</f>
        <v>L&amp;T Triple Ace Bond Fund</v>
      </c>
      <c r="E18" s="7" t="str">
        <f>Sheet1!J20</f>
        <v>11-Jun-2022</v>
      </c>
      <c r="F18" s="6">
        <f t="shared" si="0"/>
        <v>3454</v>
      </c>
      <c r="G18" s="8" t="str">
        <f t="shared" si="1"/>
        <v>T+1</v>
      </c>
      <c r="H18" s="7" t="str">
        <f>Sheet1!L20</f>
        <v>24-Dec-2012</v>
      </c>
      <c r="I18" s="7" t="str">
        <f t="shared" si="2"/>
        <v>24-Dec-2012</v>
      </c>
      <c r="J18" s="7" t="str">
        <f>Sheet1!M20</f>
        <v>26-Dec-2012</v>
      </c>
      <c r="K18" s="9">
        <f>Sheet1!N20</f>
        <v>500000</v>
      </c>
      <c r="L18" s="8">
        <f>Sheet1!P20</f>
        <v>50045000</v>
      </c>
      <c r="M18" s="10">
        <f>Sheet1!O20</f>
        <v>100.09</v>
      </c>
      <c r="N18" s="8">
        <f>Sheet1!AB20</f>
        <v>8.1351999999999993</v>
      </c>
      <c r="O18" s="8" t="str">
        <f>Sheet1!AO20</f>
        <v>Market Trade</v>
      </c>
    </row>
    <row r="19" spans="1:15">
      <c r="A19" s="8">
        <f t="shared" si="3"/>
        <v>17</v>
      </c>
      <c r="B19" s="8" t="str">
        <f>Sheet1!C21</f>
        <v>8.33% GOVT - 09-Jul-2026</v>
      </c>
      <c r="C19" s="8" t="str">
        <f>Sheet1!D21</f>
        <v>IN0020120039</v>
      </c>
      <c r="D19" s="8" t="str">
        <f>Sheet1!A21</f>
        <v>L&amp;T Triple Ace Bond Fund</v>
      </c>
      <c r="E19" s="7" t="str">
        <f>Sheet1!J21</f>
        <v>09-Jul-2026</v>
      </c>
      <c r="F19" s="6">
        <f t="shared" si="0"/>
        <v>4943</v>
      </c>
      <c r="G19" s="8" t="str">
        <f t="shared" si="1"/>
        <v>T+1</v>
      </c>
      <c r="H19" s="7" t="str">
        <f>Sheet1!L21</f>
        <v>24-Dec-2012</v>
      </c>
      <c r="I19" s="7" t="str">
        <f t="shared" si="2"/>
        <v>24-Dec-2012</v>
      </c>
      <c r="J19" s="7" t="str">
        <f>Sheet1!M21</f>
        <v>26-Dec-2012</v>
      </c>
      <c r="K19" s="9">
        <f>Sheet1!N21</f>
        <v>500000</v>
      </c>
      <c r="L19" s="8">
        <f>Sheet1!P21</f>
        <v>50391250</v>
      </c>
      <c r="M19" s="10">
        <f>Sheet1!O21</f>
        <v>100.7825</v>
      </c>
      <c r="N19" s="8">
        <f>Sheet1!AB21</f>
        <v>8.2324000000000002</v>
      </c>
      <c r="O19" s="8" t="str">
        <f>Sheet1!AO21</f>
        <v>Market Trade</v>
      </c>
    </row>
    <row r="20" spans="1:15">
      <c r="A20" s="8">
        <f t="shared" si="3"/>
        <v>18</v>
      </c>
      <c r="B20" s="8" t="str">
        <f>Sheet1!C22</f>
        <v>8.83% - CG - 12 Dec 2041</v>
      </c>
      <c r="C20" s="8" t="str">
        <f>Sheet1!D22</f>
        <v>IN0020110063</v>
      </c>
      <c r="D20" s="8" t="str">
        <f>Sheet1!A22</f>
        <v>L&amp;T Triple Ace Bond Fund</v>
      </c>
      <c r="E20" s="7" t="str">
        <f>Sheet1!J22</f>
        <v>12-Dec-2041</v>
      </c>
      <c r="F20" s="6">
        <f t="shared" si="0"/>
        <v>10578</v>
      </c>
      <c r="G20" s="8" t="str">
        <f t="shared" si="1"/>
        <v>T+1</v>
      </c>
      <c r="H20" s="7" t="str">
        <f>Sheet1!L22</f>
        <v>24-Dec-2012</v>
      </c>
      <c r="I20" s="7" t="str">
        <f t="shared" si="2"/>
        <v>24-Dec-2012</v>
      </c>
      <c r="J20" s="7" t="str">
        <f>Sheet1!M22</f>
        <v>26-Dec-2012</v>
      </c>
      <c r="K20" s="9">
        <f>Sheet1!N22</f>
        <v>250000</v>
      </c>
      <c r="L20" s="8">
        <f>Sheet1!P22</f>
        <v>26235625</v>
      </c>
      <c r="M20" s="10">
        <f>Sheet1!O22</f>
        <v>104.9425</v>
      </c>
      <c r="N20" s="8">
        <f>Sheet1!AB22</f>
        <v>8.3731000000000009</v>
      </c>
      <c r="O20" s="8" t="str">
        <f>Sheet1!AO22</f>
        <v>Market Trade</v>
      </c>
    </row>
    <row r="21" spans="1:15">
      <c r="A21" s="8">
        <f t="shared" si="3"/>
        <v>19</v>
      </c>
      <c r="B21" s="8">
        <f>Sheet1!C23</f>
        <v>0</v>
      </c>
      <c r="C21" s="8">
        <f>Sheet1!D23</f>
        <v>0</v>
      </c>
      <c r="D21" s="8">
        <f>Sheet1!A23</f>
        <v>0</v>
      </c>
      <c r="E21" s="7">
        <f>Sheet1!J23</f>
        <v>0</v>
      </c>
      <c r="F21" s="6">
        <f t="shared" si="0"/>
        <v>0</v>
      </c>
      <c r="G21" s="8" t="str">
        <f t="shared" si="1"/>
        <v>T+0</v>
      </c>
      <c r="H21" s="7">
        <f>Sheet1!L23</f>
        <v>0</v>
      </c>
      <c r="I21" s="7">
        <f t="shared" si="2"/>
        <v>0</v>
      </c>
      <c r="J21" s="7">
        <f>Sheet1!M23</f>
        <v>0</v>
      </c>
      <c r="K21" s="9">
        <f>Sheet1!N23</f>
        <v>0</v>
      </c>
      <c r="L21" s="8">
        <f>Sheet1!P23</f>
        <v>0</v>
      </c>
      <c r="M21" s="10">
        <f>Sheet1!O23</f>
        <v>0</v>
      </c>
      <c r="N21" s="8">
        <f>Sheet1!AB23</f>
        <v>0</v>
      </c>
      <c r="O21" s="8" t="str">
        <f>Sheet1!AO23</f>
        <v>Inter-scheme</v>
      </c>
    </row>
    <row r="22" spans="1:15">
      <c r="A22" s="8">
        <f t="shared" si="3"/>
        <v>20</v>
      </c>
      <c r="B22" s="8">
        <f>Sheet1!C24</f>
        <v>0</v>
      </c>
      <c r="C22" s="8">
        <f>Sheet1!D24</f>
        <v>0</v>
      </c>
      <c r="D22" s="8">
        <f>Sheet1!A24</f>
        <v>0</v>
      </c>
      <c r="E22" s="7">
        <f>Sheet1!J24</f>
        <v>0</v>
      </c>
      <c r="F22" s="6">
        <f t="shared" si="0"/>
        <v>0</v>
      </c>
      <c r="G22" s="8" t="str">
        <f t="shared" si="1"/>
        <v>T+0</v>
      </c>
      <c r="H22" s="7">
        <f>Sheet1!L24</f>
        <v>0</v>
      </c>
      <c r="I22" s="7">
        <f t="shared" si="2"/>
        <v>0</v>
      </c>
      <c r="J22" s="7">
        <f>Sheet1!M24</f>
        <v>0</v>
      </c>
      <c r="K22" s="9">
        <f>Sheet1!N24</f>
        <v>0</v>
      </c>
      <c r="L22" s="8">
        <f>Sheet1!P24</f>
        <v>0</v>
      </c>
      <c r="M22" s="10">
        <f>Sheet1!O24</f>
        <v>0</v>
      </c>
      <c r="N22" s="8">
        <f>Sheet1!AB24</f>
        <v>0</v>
      </c>
      <c r="O22" s="8" t="str">
        <f>Sheet1!AO24</f>
        <v>Inter-scheme</v>
      </c>
    </row>
    <row r="23" spans="1:15">
      <c r="A23" s="8">
        <f t="shared" si="3"/>
        <v>21</v>
      </c>
      <c r="B23" s="8">
        <f>Sheet1!C25</f>
        <v>0</v>
      </c>
      <c r="C23" s="8">
        <f>Sheet1!D25</f>
        <v>0</v>
      </c>
      <c r="D23" s="8">
        <f>Sheet1!A25</f>
        <v>0</v>
      </c>
      <c r="E23" s="7">
        <f>Sheet1!J25</f>
        <v>0</v>
      </c>
      <c r="F23" s="6">
        <f t="shared" si="0"/>
        <v>0</v>
      </c>
      <c r="G23" s="8" t="str">
        <f t="shared" si="1"/>
        <v>T+0</v>
      </c>
      <c r="H23" s="7">
        <f>Sheet1!L25</f>
        <v>0</v>
      </c>
      <c r="I23" s="7">
        <f t="shared" si="2"/>
        <v>0</v>
      </c>
      <c r="J23" s="7">
        <f>Sheet1!M25</f>
        <v>0</v>
      </c>
      <c r="K23" s="9">
        <f>Sheet1!N25</f>
        <v>0</v>
      </c>
      <c r="L23" s="8">
        <f>Sheet1!P25</f>
        <v>0</v>
      </c>
      <c r="M23" s="10">
        <f>Sheet1!O25</f>
        <v>0</v>
      </c>
      <c r="N23" s="8">
        <f>Sheet1!AB25</f>
        <v>0</v>
      </c>
      <c r="O23" s="8" t="str">
        <f>Sheet1!AO25</f>
        <v>Inter-scheme</v>
      </c>
    </row>
    <row r="24" spans="1:15">
      <c r="A24" s="8">
        <f t="shared" si="3"/>
        <v>22</v>
      </c>
      <c r="B24" s="8">
        <f>Sheet1!C26</f>
        <v>0</v>
      </c>
      <c r="C24" s="8">
        <f>Sheet1!D26</f>
        <v>0</v>
      </c>
      <c r="D24" s="8">
        <f>Sheet1!A26</f>
        <v>0</v>
      </c>
      <c r="E24" s="7">
        <f>Sheet1!J26</f>
        <v>0</v>
      </c>
      <c r="F24" s="6">
        <f t="shared" si="0"/>
        <v>0</v>
      </c>
      <c r="G24" s="8" t="str">
        <f t="shared" si="1"/>
        <v>T+0</v>
      </c>
      <c r="H24" s="7">
        <f>Sheet1!L26</f>
        <v>0</v>
      </c>
      <c r="I24" s="7">
        <f t="shared" si="2"/>
        <v>0</v>
      </c>
      <c r="J24" s="7">
        <f>Sheet1!M26</f>
        <v>0</v>
      </c>
      <c r="K24" s="9">
        <f>Sheet1!N26</f>
        <v>0</v>
      </c>
      <c r="L24" s="8">
        <f>Sheet1!P26</f>
        <v>0</v>
      </c>
      <c r="M24" s="10">
        <f>Sheet1!O26</f>
        <v>0</v>
      </c>
      <c r="N24" s="8">
        <f>Sheet1!AB26</f>
        <v>0</v>
      </c>
      <c r="O24" s="8" t="str">
        <f>Sheet1!AO26</f>
        <v>Inter-scheme</v>
      </c>
    </row>
    <row r="25" spans="1:15">
      <c r="A25" s="8">
        <f t="shared" si="3"/>
        <v>23</v>
      </c>
      <c r="B25" s="8">
        <f>Sheet1!C27</f>
        <v>0</v>
      </c>
      <c r="C25" s="8">
        <f>Sheet1!D27</f>
        <v>0</v>
      </c>
      <c r="D25" s="8">
        <f>Sheet1!A27</f>
        <v>0</v>
      </c>
      <c r="E25" s="7">
        <f>Sheet1!J27</f>
        <v>0</v>
      </c>
      <c r="F25" s="6">
        <f t="shared" si="0"/>
        <v>0</v>
      </c>
      <c r="G25" s="8" t="str">
        <f t="shared" si="1"/>
        <v>T+0</v>
      </c>
      <c r="H25" s="7">
        <f>Sheet1!L27</f>
        <v>0</v>
      </c>
      <c r="I25" s="7">
        <f t="shared" si="2"/>
        <v>0</v>
      </c>
      <c r="J25" s="7">
        <f>Sheet1!M27</f>
        <v>0</v>
      </c>
      <c r="K25" s="9">
        <f>Sheet1!N27</f>
        <v>0</v>
      </c>
      <c r="L25" s="8">
        <f>Sheet1!P27</f>
        <v>0</v>
      </c>
      <c r="M25" s="10">
        <f>Sheet1!O27</f>
        <v>0</v>
      </c>
      <c r="N25" s="8">
        <f>Sheet1!AB27</f>
        <v>0</v>
      </c>
      <c r="O25" s="8" t="str">
        <f>Sheet1!AO27</f>
        <v>Inter-scheme</v>
      </c>
    </row>
    <row r="26" spans="1:15">
      <c r="A26" s="8">
        <f t="shared" si="3"/>
        <v>24</v>
      </c>
      <c r="B26" s="8">
        <f>Sheet1!C28</f>
        <v>0</v>
      </c>
      <c r="C26" s="8">
        <f>Sheet1!D28</f>
        <v>0</v>
      </c>
      <c r="D26" s="8">
        <f>Sheet1!A28</f>
        <v>0</v>
      </c>
      <c r="E26" s="7">
        <f>Sheet1!J28</f>
        <v>0</v>
      </c>
      <c r="F26" s="6">
        <f t="shared" si="0"/>
        <v>0</v>
      </c>
      <c r="G26" s="8" t="str">
        <f t="shared" si="1"/>
        <v>T+0</v>
      </c>
      <c r="H26" s="7">
        <f>Sheet1!L28</f>
        <v>0</v>
      </c>
      <c r="I26" s="7">
        <f t="shared" si="2"/>
        <v>0</v>
      </c>
      <c r="J26" s="7">
        <f>Sheet1!M28</f>
        <v>0</v>
      </c>
      <c r="K26" s="9">
        <f>Sheet1!N28</f>
        <v>0</v>
      </c>
      <c r="L26" s="8">
        <f>Sheet1!P28</f>
        <v>0</v>
      </c>
      <c r="M26" s="10">
        <f>Sheet1!O28</f>
        <v>0</v>
      </c>
      <c r="N26" s="8">
        <f>Sheet1!AB28</f>
        <v>0</v>
      </c>
      <c r="O26" s="8" t="str">
        <f>Sheet1!AO28</f>
        <v>Inter-scheme</v>
      </c>
    </row>
    <row r="27" spans="1:15">
      <c r="A27" s="8">
        <f t="shared" si="3"/>
        <v>25</v>
      </c>
      <c r="B27" s="8">
        <f>Sheet1!C29</f>
        <v>0</v>
      </c>
      <c r="C27" s="8">
        <f>Sheet1!D29</f>
        <v>0</v>
      </c>
      <c r="D27" s="8">
        <f>Sheet1!A29</f>
        <v>0</v>
      </c>
      <c r="E27" s="7">
        <f>Sheet1!J29</f>
        <v>0</v>
      </c>
      <c r="F27" s="6">
        <f t="shared" si="0"/>
        <v>0</v>
      </c>
      <c r="G27" s="8" t="str">
        <f t="shared" si="1"/>
        <v>T+0</v>
      </c>
      <c r="H27" s="7">
        <f>Sheet1!L29</f>
        <v>0</v>
      </c>
      <c r="I27" s="7">
        <f t="shared" si="2"/>
        <v>0</v>
      </c>
      <c r="J27" s="7">
        <f>Sheet1!M29</f>
        <v>0</v>
      </c>
      <c r="K27" s="9">
        <f>Sheet1!N29</f>
        <v>0</v>
      </c>
      <c r="L27" s="8">
        <f>Sheet1!P29</f>
        <v>0</v>
      </c>
      <c r="M27" s="10">
        <f>Sheet1!O29</f>
        <v>0</v>
      </c>
      <c r="N27" s="8">
        <f>Sheet1!AB29</f>
        <v>0</v>
      </c>
      <c r="O27" s="8" t="str">
        <f>Sheet1!AO29</f>
        <v>Inter-scheme</v>
      </c>
    </row>
    <row r="28" spans="1:15">
      <c r="A28" s="8">
        <f t="shared" si="3"/>
        <v>26</v>
      </c>
      <c r="B28" s="8">
        <f>Sheet1!C30</f>
        <v>0</v>
      </c>
      <c r="C28" s="8">
        <f>Sheet1!D30</f>
        <v>0</v>
      </c>
      <c r="D28" s="8">
        <f>Sheet1!A30</f>
        <v>0</v>
      </c>
      <c r="E28" s="7">
        <f>Sheet1!J30</f>
        <v>0</v>
      </c>
      <c r="F28" s="6">
        <f t="shared" si="0"/>
        <v>0</v>
      </c>
      <c r="G28" s="8" t="str">
        <f t="shared" si="1"/>
        <v>T+0</v>
      </c>
      <c r="H28" s="7">
        <f>Sheet1!L30</f>
        <v>0</v>
      </c>
      <c r="I28" s="7">
        <f t="shared" si="2"/>
        <v>0</v>
      </c>
      <c r="J28" s="7">
        <f>Sheet1!M30</f>
        <v>0</v>
      </c>
      <c r="K28" s="9">
        <f>Sheet1!N30</f>
        <v>0</v>
      </c>
      <c r="L28" s="8">
        <f>Sheet1!P30</f>
        <v>0</v>
      </c>
      <c r="M28" s="10">
        <f>Sheet1!O30</f>
        <v>0</v>
      </c>
      <c r="N28" s="8">
        <f>Sheet1!AB30</f>
        <v>0</v>
      </c>
      <c r="O28" s="8" t="str">
        <f>Sheet1!AO30</f>
        <v>Inter-scheme</v>
      </c>
    </row>
    <row r="29" spans="1:15">
      <c r="A29" s="8">
        <f t="shared" si="3"/>
        <v>27</v>
      </c>
      <c r="B29" s="8">
        <f>Sheet1!C31</f>
        <v>0</v>
      </c>
      <c r="C29" s="8">
        <f>Sheet1!D31</f>
        <v>0</v>
      </c>
      <c r="D29" s="8">
        <f>Sheet1!A31</f>
        <v>0</v>
      </c>
      <c r="E29" s="7">
        <f>Sheet1!J31</f>
        <v>0</v>
      </c>
      <c r="F29" s="6">
        <f t="shared" si="0"/>
        <v>0</v>
      </c>
      <c r="G29" s="8" t="str">
        <f t="shared" si="1"/>
        <v>T+0</v>
      </c>
      <c r="H29" s="7">
        <f>Sheet1!L31</f>
        <v>0</v>
      </c>
      <c r="I29" s="7">
        <f t="shared" si="2"/>
        <v>0</v>
      </c>
      <c r="J29" s="7">
        <f>Sheet1!M31</f>
        <v>0</v>
      </c>
      <c r="K29" s="9">
        <f>Sheet1!N31</f>
        <v>0</v>
      </c>
      <c r="L29" s="8">
        <f>Sheet1!P31</f>
        <v>0</v>
      </c>
      <c r="M29" s="10">
        <f>Sheet1!O31</f>
        <v>0</v>
      </c>
      <c r="N29" s="8">
        <f>Sheet1!AB31</f>
        <v>0</v>
      </c>
      <c r="O29" s="8" t="str">
        <f>Sheet1!AO31</f>
        <v>Inter-scheme</v>
      </c>
    </row>
    <row r="30" spans="1:15">
      <c r="A30" s="8">
        <f t="shared" si="3"/>
        <v>28</v>
      </c>
      <c r="B30" s="8">
        <f>Sheet1!C32</f>
        <v>0</v>
      </c>
      <c r="C30" s="8">
        <f>Sheet1!D32</f>
        <v>0</v>
      </c>
      <c r="D30" s="8">
        <f>Sheet1!A32</f>
        <v>0</v>
      </c>
      <c r="E30" s="7">
        <f>Sheet1!J32</f>
        <v>0</v>
      </c>
      <c r="F30" s="6">
        <f t="shared" si="0"/>
        <v>0</v>
      </c>
      <c r="G30" s="8" t="str">
        <f t="shared" si="1"/>
        <v>T+0</v>
      </c>
      <c r="H30" s="7">
        <f>Sheet1!L32</f>
        <v>0</v>
      </c>
      <c r="I30" s="7">
        <f t="shared" si="2"/>
        <v>0</v>
      </c>
      <c r="J30" s="7">
        <f>Sheet1!M32</f>
        <v>0</v>
      </c>
      <c r="K30" s="9">
        <f>Sheet1!N32</f>
        <v>0</v>
      </c>
      <c r="L30" s="8">
        <f>Sheet1!P32</f>
        <v>0</v>
      </c>
      <c r="M30" s="10">
        <f>Sheet1!O32</f>
        <v>0</v>
      </c>
      <c r="N30" s="8">
        <f>Sheet1!AB32</f>
        <v>0</v>
      </c>
      <c r="O30" s="8" t="str">
        <f>Sheet1!AO32</f>
        <v>Inter-scheme</v>
      </c>
    </row>
    <row r="31" spans="1:15">
      <c r="A31" s="8">
        <f t="shared" si="3"/>
        <v>29</v>
      </c>
      <c r="B31" s="8">
        <f>Sheet1!C33</f>
        <v>0</v>
      </c>
      <c r="C31" s="8">
        <f>Sheet1!D33</f>
        <v>0</v>
      </c>
      <c r="D31" s="8">
        <f>Sheet1!A33</f>
        <v>0</v>
      </c>
      <c r="E31" s="7">
        <f>Sheet1!J33</f>
        <v>0</v>
      </c>
      <c r="F31" s="6">
        <f t="shared" si="0"/>
        <v>0</v>
      </c>
      <c r="G31" s="8" t="str">
        <f t="shared" si="1"/>
        <v>T+0</v>
      </c>
      <c r="H31" s="7">
        <f>Sheet1!L33</f>
        <v>0</v>
      </c>
      <c r="I31" s="7">
        <f t="shared" si="2"/>
        <v>0</v>
      </c>
      <c r="J31" s="7">
        <f>Sheet1!M33</f>
        <v>0</v>
      </c>
      <c r="K31" s="9">
        <f>Sheet1!N33</f>
        <v>0</v>
      </c>
      <c r="L31" s="8">
        <f>Sheet1!P33</f>
        <v>0</v>
      </c>
      <c r="M31" s="10">
        <f>Sheet1!O33</f>
        <v>0</v>
      </c>
      <c r="N31" s="8">
        <f>Sheet1!AB33</f>
        <v>0</v>
      </c>
      <c r="O31" s="8" t="str">
        <f>Sheet1!AO33</f>
        <v>Inter-scheme</v>
      </c>
    </row>
    <row r="32" spans="1:15">
      <c r="A32" s="8">
        <f t="shared" si="3"/>
        <v>30</v>
      </c>
      <c r="B32" s="8">
        <f>Sheet1!C34</f>
        <v>0</v>
      </c>
      <c r="C32" s="8">
        <f>Sheet1!D34</f>
        <v>0</v>
      </c>
      <c r="D32" s="8">
        <f>Sheet1!A34</f>
        <v>0</v>
      </c>
      <c r="E32" s="7">
        <f>Sheet1!J34</f>
        <v>0</v>
      </c>
      <c r="F32" s="6">
        <f t="shared" si="0"/>
        <v>0</v>
      </c>
      <c r="G32" s="8" t="str">
        <f t="shared" si="1"/>
        <v>T+0</v>
      </c>
      <c r="H32" s="7">
        <f>Sheet1!L34</f>
        <v>0</v>
      </c>
      <c r="I32" s="7">
        <f t="shared" si="2"/>
        <v>0</v>
      </c>
      <c r="J32" s="7">
        <f>Sheet1!M34</f>
        <v>0</v>
      </c>
      <c r="K32" s="9">
        <f>Sheet1!N34</f>
        <v>0</v>
      </c>
      <c r="L32" s="8">
        <f>Sheet1!P34</f>
        <v>0</v>
      </c>
      <c r="M32" s="10">
        <f>Sheet1!O34</f>
        <v>0</v>
      </c>
      <c r="N32" s="8">
        <f>Sheet1!AB34</f>
        <v>0</v>
      </c>
      <c r="O32" s="8" t="str">
        <f>Sheet1!AO34</f>
        <v>Inter-scheme</v>
      </c>
    </row>
    <row r="33" spans="1:15">
      <c r="A33" s="8">
        <f t="shared" si="3"/>
        <v>31</v>
      </c>
      <c r="B33" s="8">
        <f>Sheet1!C35</f>
        <v>0</v>
      </c>
      <c r="C33" s="8">
        <f>Sheet1!D35</f>
        <v>0</v>
      </c>
      <c r="D33" s="8">
        <f>Sheet1!A35</f>
        <v>0</v>
      </c>
      <c r="E33" s="7">
        <f>Sheet1!J35</f>
        <v>0</v>
      </c>
      <c r="F33" s="6">
        <f t="shared" ref="F33:F47" si="4">E33-J33</f>
        <v>0</v>
      </c>
      <c r="G33" s="8" t="str">
        <f t="shared" ref="G33:G47" si="5">IF(H33-J33=0,"T+0","T+1")</f>
        <v>T+0</v>
      </c>
      <c r="H33" s="7">
        <f>Sheet1!L35</f>
        <v>0</v>
      </c>
      <c r="I33" s="7">
        <f t="shared" ref="I33:I47" si="6">H33</f>
        <v>0</v>
      </c>
      <c r="J33" s="7">
        <f>Sheet1!M35</f>
        <v>0</v>
      </c>
      <c r="K33" s="9">
        <f>Sheet1!N35</f>
        <v>0</v>
      </c>
      <c r="L33" s="8">
        <f>Sheet1!P35</f>
        <v>0</v>
      </c>
      <c r="M33" s="10">
        <f>Sheet1!O35</f>
        <v>0</v>
      </c>
      <c r="N33" s="8">
        <f>Sheet1!AB35</f>
        <v>0</v>
      </c>
      <c r="O33" s="8" t="str">
        <f>Sheet1!AO35</f>
        <v>Inter-scheme</v>
      </c>
    </row>
    <row r="34" spans="1:15">
      <c r="A34" s="8">
        <f t="shared" si="3"/>
        <v>32</v>
      </c>
      <c r="B34" s="8">
        <f>Sheet1!C36</f>
        <v>0</v>
      </c>
      <c r="C34" s="8">
        <f>Sheet1!D36</f>
        <v>0</v>
      </c>
      <c r="D34" s="8">
        <f>Sheet1!A36</f>
        <v>0</v>
      </c>
      <c r="E34" s="7">
        <f>Sheet1!J36</f>
        <v>0</v>
      </c>
      <c r="F34" s="6">
        <f t="shared" si="4"/>
        <v>0</v>
      </c>
      <c r="G34" s="8" t="str">
        <f t="shared" si="5"/>
        <v>T+0</v>
      </c>
      <c r="H34" s="7">
        <f>Sheet1!L36</f>
        <v>0</v>
      </c>
      <c r="I34" s="7">
        <f t="shared" si="6"/>
        <v>0</v>
      </c>
      <c r="J34" s="7">
        <f>Sheet1!M36</f>
        <v>0</v>
      </c>
      <c r="K34" s="9">
        <f>Sheet1!N36</f>
        <v>0</v>
      </c>
      <c r="L34" s="8">
        <f>Sheet1!P36</f>
        <v>0</v>
      </c>
      <c r="M34" s="10">
        <f>Sheet1!O36</f>
        <v>0</v>
      </c>
      <c r="N34" s="8">
        <f>Sheet1!AB36</f>
        <v>0</v>
      </c>
      <c r="O34" s="8" t="str">
        <f>Sheet1!AO36</f>
        <v>Inter-scheme</v>
      </c>
    </row>
    <row r="35" spans="1:15">
      <c r="A35" s="8">
        <f t="shared" si="3"/>
        <v>33</v>
      </c>
      <c r="B35" s="8">
        <f>Sheet1!C37</f>
        <v>0</v>
      </c>
      <c r="C35" s="8">
        <f>Sheet1!D37</f>
        <v>0</v>
      </c>
      <c r="D35" s="8">
        <f>Sheet1!A37</f>
        <v>0</v>
      </c>
      <c r="E35" s="7">
        <f>Sheet1!J37</f>
        <v>0</v>
      </c>
      <c r="F35" s="6">
        <f t="shared" si="4"/>
        <v>0</v>
      </c>
      <c r="G35" s="8" t="str">
        <f t="shared" si="5"/>
        <v>T+0</v>
      </c>
      <c r="H35" s="7">
        <f>Sheet1!L37</f>
        <v>0</v>
      </c>
      <c r="I35" s="7">
        <f t="shared" si="6"/>
        <v>0</v>
      </c>
      <c r="J35" s="7">
        <f>Sheet1!M37</f>
        <v>0</v>
      </c>
      <c r="K35" s="9">
        <f>Sheet1!N37</f>
        <v>0</v>
      </c>
      <c r="L35" s="8">
        <f>Sheet1!P37</f>
        <v>0</v>
      </c>
      <c r="M35" s="10">
        <f>Sheet1!O37</f>
        <v>0</v>
      </c>
      <c r="N35" s="8">
        <f>Sheet1!AB37</f>
        <v>0</v>
      </c>
      <c r="O35" s="8" t="str">
        <f>Sheet1!AO37</f>
        <v>Inter-scheme</v>
      </c>
    </row>
    <row r="36" spans="1:15">
      <c r="A36" s="8">
        <f t="shared" si="3"/>
        <v>34</v>
      </c>
      <c r="B36" s="8">
        <f>Sheet1!C38</f>
        <v>0</v>
      </c>
      <c r="C36" s="8">
        <f>Sheet1!D38</f>
        <v>0</v>
      </c>
      <c r="D36" s="8">
        <f>Sheet1!A38</f>
        <v>0</v>
      </c>
      <c r="E36" s="7">
        <f>Sheet1!J38</f>
        <v>0</v>
      </c>
      <c r="F36" s="6">
        <f t="shared" si="4"/>
        <v>0</v>
      </c>
      <c r="G36" s="8" t="str">
        <f t="shared" si="5"/>
        <v>T+0</v>
      </c>
      <c r="H36" s="7">
        <f>Sheet1!L38</f>
        <v>0</v>
      </c>
      <c r="I36" s="7">
        <f t="shared" si="6"/>
        <v>0</v>
      </c>
      <c r="J36" s="7">
        <f>Sheet1!M38</f>
        <v>0</v>
      </c>
      <c r="K36" s="9">
        <f>Sheet1!N38</f>
        <v>0</v>
      </c>
      <c r="L36" s="8">
        <f>Sheet1!P38</f>
        <v>0</v>
      </c>
      <c r="M36" s="10">
        <f>Sheet1!O38</f>
        <v>0</v>
      </c>
      <c r="N36" s="8">
        <f>Sheet1!AB38</f>
        <v>0</v>
      </c>
      <c r="O36" s="8" t="str">
        <f>Sheet1!AO38</f>
        <v>Inter-scheme</v>
      </c>
    </row>
    <row r="37" spans="1:15">
      <c r="A37" s="8">
        <f t="shared" si="3"/>
        <v>35</v>
      </c>
      <c r="B37" s="8">
        <f>Sheet1!C39</f>
        <v>0</v>
      </c>
      <c r="C37" s="8">
        <f>Sheet1!D39</f>
        <v>0</v>
      </c>
      <c r="D37" s="8">
        <f>Sheet1!A39</f>
        <v>0</v>
      </c>
      <c r="E37" s="7">
        <f>Sheet1!J39</f>
        <v>0</v>
      </c>
      <c r="F37" s="6">
        <f t="shared" si="4"/>
        <v>0</v>
      </c>
      <c r="G37" s="8" t="str">
        <f t="shared" si="5"/>
        <v>T+0</v>
      </c>
      <c r="H37" s="7">
        <f>Sheet1!L39</f>
        <v>0</v>
      </c>
      <c r="I37" s="7">
        <f t="shared" si="6"/>
        <v>0</v>
      </c>
      <c r="J37" s="7">
        <f>Sheet1!M39</f>
        <v>0</v>
      </c>
      <c r="K37" s="9">
        <f>Sheet1!N39</f>
        <v>0</v>
      </c>
      <c r="L37" s="8">
        <f>Sheet1!P39</f>
        <v>0</v>
      </c>
      <c r="M37" s="10">
        <f>Sheet1!O39</f>
        <v>0</v>
      </c>
      <c r="N37" s="8">
        <f>Sheet1!AB39</f>
        <v>0</v>
      </c>
      <c r="O37" s="8" t="str">
        <f>Sheet1!AO39</f>
        <v>Inter-scheme</v>
      </c>
    </row>
    <row r="38" spans="1:15">
      <c r="A38" s="8">
        <f t="shared" si="3"/>
        <v>36</v>
      </c>
      <c r="B38" s="8">
        <f>Sheet1!C40</f>
        <v>0</v>
      </c>
      <c r="C38" s="8">
        <f>Sheet1!D40</f>
        <v>0</v>
      </c>
      <c r="D38" s="8">
        <f>Sheet1!A40</f>
        <v>0</v>
      </c>
      <c r="E38" s="7">
        <f>Sheet1!J40</f>
        <v>0</v>
      </c>
      <c r="F38" s="6">
        <f t="shared" si="4"/>
        <v>0</v>
      </c>
      <c r="G38" s="8" t="str">
        <f t="shared" si="5"/>
        <v>T+0</v>
      </c>
      <c r="H38" s="7">
        <f>Sheet1!L40</f>
        <v>0</v>
      </c>
      <c r="I38" s="7">
        <f t="shared" si="6"/>
        <v>0</v>
      </c>
      <c r="J38" s="7">
        <f>Sheet1!M40</f>
        <v>0</v>
      </c>
      <c r="K38" s="9">
        <f>Sheet1!N40</f>
        <v>0</v>
      </c>
      <c r="L38" s="8">
        <f>Sheet1!P40</f>
        <v>0</v>
      </c>
      <c r="M38" s="10">
        <f>Sheet1!O40</f>
        <v>0</v>
      </c>
      <c r="N38" s="8">
        <f>Sheet1!AB40</f>
        <v>0</v>
      </c>
      <c r="O38" s="8" t="str">
        <f>Sheet1!AO40</f>
        <v>Inter-scheme</v>
      </c>
    </row>
    <row r="39" spans="1:15">
      <c r="A39" s="8">
        <f t="shared" si="3"/>
        <v>37</v>
      </c>
      <c r="B39" s="8">
        <f>Sheet1!C41</f>
        <v>0</v>
      </c>
      <c r="C39" s="8">
        <f>Sheet1!D41</f>
        <v>0</v>
      </c>
      <c r="D39" s="8">
        <f>Sheet1!A41</f>
        <v>0</v>
      </c>
      <c r="E39" s="7">
        <f>Sheet1!J41</f>
        <v>0</v>
      </c>
      <c r="F39" s="6">
        <f t="shared" si="4"/>
        <v>0</v>
      </c>
      <c r="G39" s="8" t="str">
        <f t="shared" si="5"/>
        <v>T+0</v>
      </c>
      <c r="H39" s="7">
        <f>Sheet1!L41</f>
        <v>0</v>
      </c>
      <c r="I39" s="7">
        <f t="shared" si="6"/>
        <v>0</v>
      </c>
      <c r="J39" s="7">
        <f>Sheet1!M41</f>
        <v>0</v>
      </c>
      <c r="K39" s="9">
        <f>Sheet1!N41</f>
        <v>0</v>
      </c>
      <c r="L39" s="8">
        <f>Sheet1!P41</f>
        <v>0</v>
      </c>
      <c r="M39" s="10">
        <f>Sheet1!O41</f>
        <v>0</v>
      </c>
      <c r="N39" s="8">
        <f>Sheet1!AB41</f>
        <v>0</v>
      </c>
      <c r="O39" s="8" t="str">
        <f>Sheet1!AO41</f>
        <v>Inter-scheme</v>
      </c>
    </row>
    <row r="40" spans="1:15">
      <c r="A40" s="8">
        <f t="shared" si="3"/>
        <v>38</v>
      </c>
      <c r="B40" s="8">
        <f>Sheet1!C42</f>
        <v>0</v>
      </c>
      <c r="C40" s="8">
        <f>Sheet1!D42</f>
        <v>0</v>
      </c>
      <c r="D40" s="8">
        <f>Sheet1!A42</f>
        <v>0</v>
      </c>
      <c r="E40" s="7">
        <f>Sheet1!J42</f>
        <v>0</v>
      </c>
      <c r="F40" s="6">
        <f t="shared" si="4"/>
        <v>0</v>
      </c>
      <c r="G40" s="8" t="str">
        <f t="shared" si="5"/>
        <v>T+0</v>
      </c>
      <c r="H40" s="7">
        <f>Sheet1!L42</f>
        <v>0</v>
      </c>
      <c r="I40" s="7">
        <f t="shared" si="6"/>
        <v>0</v>
      </c>
      <c r="J40" s="7">
        <f>Sheet1!M42</f>
        <v>0</v>
      </c>
      <c r="K40" s="9">
        <f>Sheet1!N42</f>
        <v>0</v>
      </c>
      <c r="L40" s="8">
        <f>Sheet1!P42</f>
        <v>0</v>
      </c>
      <c r="M40" s="10">
        <f>Sheet1!O42</f>
        <v>0</v>
      </c>
      <c r="N40" s="8">
        <f>Sheet1!AB42</f>
        <v>0</v>
      </c>
      <c r="O40" s="8" t="str">
        <f>Sheet1!AO42</f>
        <v>Inter-scheme</v>
      </c>
    </row>
    <row r="41" spans="1:15">
      <c r="A41" s="8">
        <f t="shared" si="3"/>
        <v>39</v>
      </c>
      <c r="B41" s="8">
        <f>Sheet1!C43</f>
        <v>0</v>
      </c>
      <c r="C41" s="8">
        <f>Sheet1!D43</f>
        <v>0</v>
      </c>
      <c r="D41" s="8">
        <f>Sheet1!A43</f>
        <v>0</v>
      </c>
      <c r="E41" s="7">
        <f>Sheet1!J43</f>
        <v>0</v>
      </c>
      <c r="F41" s="6">
        <f t="shared" si="4"/>
        <v>0</v>
      </c>
      <c r="G41" s="8" t="str">
        <f t="shared" si="5"/>
        <v>T+0</v>
      </c>
      <c r="H41" s="7">
        <f>Sheet1!L43</f>
        <v>0</v>
      </c>
      <c r="I41" s="7">
        <f t="shared" si="6"/>
        <v>0</v>
      </c>
      <c r="J41" s="7">
        <f>Sheet1!M43</f>
        <v>0</v>
      </c>
      <c r="K41" s="9">
        <f>Sheet1!N43</f>
        <v>0</v>
      </c>
      <c r="L41" s="8">
        <f>Sheet1!P43</f>
        <v>0</v>
      </c>
      <c r="M41" s="10">
        <f>Sheet1!O43</f>
        <v>0</v>
      </c>
      <c r="N41" s="8">
        <f>Sheet1!AB43</f>
        <v>0</v>
      </c>
      <c r="O41" s="8" t="str">
        <f>Sheet1!AO43</f>
        <v>Inter-scheme</v>
      </c>
    </row>
    <row r="42" spans="1:15">
      <c r="A42" s="8">
        <f t="shared" si="3"/>
        <v>40</v>
      </c>
      <c r="B42" s="8">
        <f>Sheet1!C44</f>
        <v>0</v>
      </c>
      <c r="C42" s="8">
        <f>Sheet1!D44</f>
        <v>0</v>
      </c>
      <c r="D42" s="8">
        <f>Sheet1!A44</f>
        <v>0</v>
      </c>
      <c r="E42" s="7">
        <f>Sheet1!J44</f>
        <v>0</v>
      </c>
      <c r="F42" s="6">
        <f t="shared" si="4"/>
        <v>0</v>
      </c>
      <c r="G42" s="8" t="str">
        <f t="shared" si="5"/>
        <v>T+0</v>
      </c>
      <c r="H42" s="7">
        <f>Sheet1!L44</f>
        <v>0</v>
      </c>
      <c r="I42" s="7">
        <f t="shared" si="6"/>
        <v>0</v>
      </c>
      <c r="J42" s="7">
        <f>Sheet1!M44</f>
        <v>0</v>
      </c>
      <c r="K42" s="9">
        <f>Sheet1!N44</f>
        <v>0</v>
      </c>
      <c r="L42" s="8">
        <f>Sheet1!P44</f>
        <v>0</v>
      </c>
      <c r="M42" s="10">
        <f>Sheet1!O44</f>
        <v>0</v>
      </c>
      <c r="N42" s="8">
        <f>Sheet1!AB44</f>
        <v>0</v>
      </c>
      <c r="O42" s="8" t="str">
        <f>Sheet1!AO44</f>
        <v>Inter-scheme</v>
      </c>
    </row>
    <row r="43" spans="1:15">
      <c r="A43" s="8">
        <f t="shared" si="3"/>
        <v>41</v>
      </c>
      <c r="B43" s="8">
        <f>Sheet1!C45</f>
        <v>0</v>
      </c>
      <c r="C43" s="8">
        <f>Sheet1!D45</f>
        <v>0</v>
      </c>
      <c r="D43" s="8">
        <f>Sheet1!A45</f>
        <v>0</v>
      </c>
      <c r="E43" s="7">
        <f>Sheet1!J45</f>
        <v>0</v>
      </c>
      <c r="F43" s="6">
        <f t="shared" si="4"/>
        <v>0</v>
      </c>
      <c r="G43" s="8" t="str">
        <f t="shared" si="5"/>
        <v>T+0</v>
      </c>
      <c r="H43" s="7">
        <f>Sheet1!L45</f>
        <v>0</v>
      </c>
      <c r="I43" s="7">
        <f t="shared" si="6"/>
        <v>0</v>
      </c>
      <c r="J43" s="7">
        <f>Sheet1!M45</f>
        <v>0</v>
      </c>
      <c r="K43" s="9">
        <f>Sheet1!N45</f>
        <v>0</v>
      </c>
      <c r="L43" s="8">
        <f>Sheet1!P45</f>
        <v>0</v>
      </c>
      <c r="M43" s="10">
        <f>Sheet1!O45</f>
        <v>0</v>
      </c>
      <c r="N43" s="8">
        <f>Sheet1!AB45</f>
        <v>0</v>
      </c>
      <c r="O43" s="8" t="str">
        <f>Sheet1!AO45</f>
        <v>Inter-scheme</v>
      </c>
    </row>
    <row r="44" spans="1:15">
      <c r="A44" s="8">
        <f t="shared" si="3"/>
        <v>42</v>
      </c>
      <c r="B44" s="8">
        <f>Sheet1!C46</f>
        <v>0</v>
      </c>
      <c r="C44" s="8">
        <f>Sheet1!D46</f>
        <v>0</v>
      </c>
      <c r="D44" s="8">
        <f>Sheet1!A46</f>
        <v>0</v>
      </c>
      <c r="E44" s="7">
        <f>Sheet1!J46</f>
        <v>0</v>
      </c>
      <c r="F44" s="6">
        <f t="shared" si="4"/>
        <v>0</v>
      </c>
      <c r="G44" s="8" t="str">
        <f t="shared" si="5"/>
        <v>T+0</v>
      </c>
      <c r="H44" s="7">
        <f>Sheet1!L46</f>
        <v>0</v>
      </c>
      <c r="I44" s="7">
        <f t="shared" si="6"/>
        <v>0</v>
      </c>
      <c r="J44" s="7">
        <f>Sheet1!M46</f>
        <v>0</v>
      </c>
      <c r="K44" s="9">
        <f>Sheet1!N46</f>
        <v>0</v>
      </c>
      <c r="L44" s="8">
        <f>Sheet1!P46</f>
        <v>0</v>
      </c>
      <c r="M44" s="10">
        <f>Sheet1!O46</f>
        <v>0</v>
      </c>
      <c r="N44" s="8">
        <f>Sheet1!AB46</f>
        <v>0</v>
      </c>
      <c r="O44" s="8" t="str">
        <f>Sheet1!AO46</f>
        <v>Inter-scheme</v>
      </c>
    </row>
    <row r="45" spans="1:15">
      <c r="A45" s="8">
        <f t="shared" si="3"/>
        <v>43</v>
      </c>
      <c r="B45" s="8">
        <f>Sheet1!C47</f>
        <v>0</v>
      </c>
      <c r="C45" s="8">
        <f>Sheet1!D47</f>
        <v>0</v>
      </c>
      <c r="D45" s="8">
        <f>Sheet1!A47</f>
        <v>0</v>
      </c>
      <c r="E45" s="7">
        <f>Sheet1!J47</f>
        <v>0</v>
      </c>
      <c r="F45" s="6">
        <f t="shared" si="4"/>
        <v>0</v>
      </c>
      <c r="G45" s="8" t="str">
        <f t="shared" si="5"/>
        <v>T+0</v>
      </c>
      <c r="H45" s="7">
        <f>Sheet1!L47</f>
        <v>0</v>
      </c>
      <c r="I45" s="7">
        <f t="shared" si="6"/>
        <v>0</v>
      </c>
      <c r="J45" s="7">
        <f>Sheet1!M47</f>
        <v>0</v>
      </c>
      <c r="K45" s="9">
        <f>Sheet1!N47</f>
        <v>0</v>
      </c>
      <c r="L45" s="8">
        <f>Sheet1!P47</f>
        <v>0</v>
      </c>
      <c r="M45" s="10">
        <f>Sheet1!O47</f>
        <v>0</v>
      </c>
      <c r="N45" s="8">
        <f>Sheet1!AB47</f>
        <v>0</v>
      </c>
      <c r="O45" s="8" t="str">
        <f>Sheet1!AO47</f>
        <v>Inter-scheme</v>
      </c>
    </row>
    <row r="46" spans="1:15">
      <c r="A46" s="8">
        <f t="shared" si="3"/>
        <v>44</v>
      </c>
      <c r="B46" s="8">
        <f>Sheet1!C48</f>
        <v>0</v>
      </c>
      <c r="C46" s="8">
        <f>Sheet1!D48</f>
        <v>0</v>
      </c>
      <c r="D46" s="8">
        <f>Sheet1!A48</f>
        <v>0</v>
      </c>
      <c r="E46" s="7">
        <f>Sheet1!J48</f>
        <v>0</v>
      </c>
      <c r="F46" s="6">
        <f t="shared" si="4"/>
        <v>0</v>
      </c>
      <c r="G46" s="8" t="str">
        <f t="shared" si="5"/>
        <v>T+0</v>
      </c>
      <c r="H46" s="7">
        <f>Sheet1!L48</f>
        <v>0</v>
      </c>
      <c r="I46" s="7">
        <f t="shared" si="6"/>
        <v>0</v>
      </c>
      <c r="J46" s="7">
        <f>Sheet1!M48</f>
        <v>0</v>
      </c>
      <c r="K46" s="9">
        <f>Sheet1!N48</f>
        <v>0</v>
      </c>
      <c r="L46" s="8">
        <f>Sheet1!P48</f>
        <v>0</v>
      </c>
      <c r="M46" s="10">
        <f>Sheet1!O48</f>
        <v>0</v>
      </c>
      <c r="N46" s="8">
        <f>Sheet1!AB48</f>
        <v>0</v>
      </c>
      <c r="O46" s="8" t="str">
        <f>Sheet1!AO48</f>
        <v>Inter-scheme</v>
      </c>
    </row>
    <row r="47" spans="1:15">
      <c r="A47" s="8">
        <f t="shared" si="3"/>
        <v>45</v>
      </c>
      <c r="B47" s="8">
        <f>Sheet1!C49</f>
        <v>0</v>
      </c>
      <c r="C47" s="8">
        <f>Sheet1!D49</f>
        <v>0</v>
      </c>
      <c r="D47" s="8">
        <f>Sheet1!A49</f>
        <v>0</v>
      </c>
      <c r="E47" s="7">
        <f>Sheet1!J49</f>
        <v>0</v>
      </c>
      <c r="F47" s="6">
        <f t="shared" si="4"/>
        <v>0</v>
      </c>
      <c r="G47" s="8" t="str">
        <f t="shared" si="5"/>
        <v>T+0</v>
      </c>
      <c r="H47" s="7">
        <f>Sheet1!L49</f>
        <v>0</v>
      </c>
      <c r="I47" s="7">
        <f t="shared" si="6"/>
        <v>0</v>
      </c>
      <c r="J47" s="7">
        <f>Sheet1!M49</f>
        <v>0</v>
      </c>
      <c r="K47" s="9">
        <f>Sheet1!N49</f>
        <v>0</v>
      </c>
      <c r="L47" s="8">
        <f>Sheet1!P49</f>
        <v>0</v>
      </c>
      <c r="M47" s="10">
        <f>Sheet1!O49</f>
        <v>0</v>
      </c>
      <c r="N47" s="8">
        <f>Sheet1!AB49</f>
        <v>0</v>
      </c>
      <c r="O47" s="8" t="str">
        <f>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6"/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6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6"/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6"/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6"/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6"/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8" t="s">
        <v>63</v>
      </c>
      <c r="B62" s="8"/>
      <c r="C62" s="8"/>
      <c r="D62" s="8"/>
      <c r="E62" s="7"/>
      <c r="F62" s="6"/>
      <c r="G62" s="8"/>
      <c r="H62" s="7"/>
      <c r="I62" s="7"/>
      <c r="J62" s="7"/>
      <c r="K62" s="9"/>
      <c r="L62" s="8"/>
      <c r="M62" s="10"/>
      <c r="N62" s="8"/>
      <c r="O62" s="8"/>
    </row>
    <row r="63" spans="1:15">
      <c r="A63" s="8"/>
      <c r="B63" s="8"/>
      <c r="C63" s="8"/>
      <c r="D63" s="8"/>
      <c r="E63" s="7"/>
      <c r="F63" s="6"/>
      <c r="G63" s="8"/>
      <c r="H63" s="7"/>
      <c r="I63" s="7"/>
      <c r="J63" s="7"/>
      <c r="K63" s="9"/>
      <c r="L63" s="8"/>
      <c r="M63" s="10"/>
      <c r="N63" s="8"/>
      <c r="O63" s="8"/>
    </row>
    <row r="64" spans="1:15">
      <c r="A64" s="11" t="s">
        <v>64</v>
      </c>
      <c r="B64" s="8"/>
      <c r="C64" s="8"/>
      <c r="D64" s="8"/>
      <c r="E64" s="7"/>
      <c r="F64" s="6"/>
      <c r="G64" s="8"/>
      <c r="H64" s="7"/>
      <c r="I64" s="7"/>
      <c r="J64" s="7"/>
      <c r="K64" s="9"/>
      <c r="L64" s="8"/>
      <c r="M64" s="10"/>
      <c r="N64" s="8"/>
      <c r="O64" s="8"/>
    </row>
    <row r="65" spans="1:15">
      <c r="A65" s="11" t="s">
        <v>65</v>
      </c>
      <c r="B65" s="8"/>
      <c r="C65" s="8"/>
      <c r="D65" s="8"/>
      <c r="E65" s="7"/>
      <c r="F65" s="6"/>
      <c r="G65" s="8"/>
      <c r="H65" s="7"/>
      <c r="I65" s="7"/>
      <c r="J65" s="7"/>
      <c r="K65" s="9"/>
      <c r="L65" s="8"/>
      <c r="M65" s="10"/>
      <c r="N65" s="8"/>
      <c r="O65" s="8"/>
    </row>
    <row r="66" spans="1:15">
      <c r="A66" s="10" t="s">
        <v>66</v>
      </c>
      <c r="B66" s="8"/>
      <c r="C66" s="8"/>
      <c r="D66" s="8"/>
      <c r="E66" s="7"/>
      <c r="F66" s="6"/>
      <c r="G66" s="8"/>
      <c r="H66" s="7"/>
      <c r="I66" s="7"/>
      <c r="J66" s="7"/>
      <c r="K66" s="9"/>
      <c r="L66" s="8"/>
      <c r="M66" s="10"/>
      <c r="N66" s="8"/>
      <c r="O66" s="8"/>
    </row>
    <row r="67" spans="1:15">
      <c r="A67" s="8" t="s">
        <v>67</v>
      </c>
      <c r="B67" s="8"/>
      <c r="C67" s="8"/>
      <c r="D67" s="8"/>
      <c r="E67" s="7"/>
      <c r="F67" s="6"/>
      <c r="G67" s="8"/>
      <c r="H67" s="7"/>
      <c r="I67" s="7"/>
      <c r="J67" s="7"/>
      <c r="K67" s="9"/>
      <c r="L67" s="8"/>
      <c r="M67" s="10"/>
      <c r="N67" s="8"/>
      <c r="O67" s="8"/>
    </row>
    <row r="68" spans="1:15">
      <c r="A68" s="6"/>
      <c r="B68" s="8"/>
      <c r="C68" s="8"/>
      <c r="D68" s="8"/>
      <c r="E68" s="7"/>
      <c r="F68" s="6"/>
      <c r="G68" s="8"/>
      <c r="H68" s="7"/>
      <c r="I68" s="7"/>
      <c r="J68" s="7"/>
      <c r="K68" s="9"/>
      <c r="L68" s="8"/>
      <c r="M68" s="10"/>
      <c r="N68" s="8"/>
      <c r="O68" s="8"/>
    </row>
    <row r="69" spans="1:15">
      <c r="A69" s="6"/>
      <c r="B69" s="8"/>
      <c r="C69" s="8"/>
      <c r="D69" s="8"/>
      <c r="E69" s="7"/>
      <c r="F69" s="6"/>
      <c r="G69" s="8"/>
      <c r="H69" s="7"/>
      <c r="I69" s="7"/>
      <c r="J69" s="7"/>
      <c r="K69" s="9"/>
      <c r="L69" s="8"/>
      <c r="M69" s="10"/>
      <c r="N69" s="8"/>
      <c r="O69" s="8"/>
    </row>
    <row r="70" spans="1:15">
      <c r="A70" s="6"/>
      <c r="B70" s="8"/>
      <c r="C70" s="8"/>
      <c r="D70" s="8"/>
      <c r="E70" s="7"/>
      <c r="F70" s="6"/>
      <c r="G70" s="8"/>
      <c r="H70" s="7"/>
      <c r="I70" s="7"/>
      <c r="J70" s="7"/>
      <c r="K70" s="9"/>
      <c r="L70" s="8"/>
      <c r="M70" s="10"/>
      <c r="N70" s="8"/>
      <c r="O70" s="8"/>
    </row>
    <row r="71" spans="1:15">
      <c r="A71" s="6"/>
      <c r="B71" s="8"/>
      <c r="C71" s="8"/>
      <c r="D71" s="8"/>
      <c r="E71" s="7"/>
      <c r="F71" s="6"/>
      <c r="G71" s="8"/>
      <c r="H71" s="7"/>
      <c r="I71" s="7"/>
      <c r="J71" s="7"/>
      <c r="K71" s="9"/>
      <c r="L71" s="8"/>
      <c r="M71" s="10"/>
      <c r="N71" s="8"/>
      <c r="O71" s="8"/>
    </row>
    <row r="72" spans="1:15">
      <c r="A72" s="6"/>
      <c r="B72" s="8"/>
      <c r="C72" s="8"/>
      <c r="D72" s="8"/>
      <c r="E72" s="7"/>
      <c r="F72" s="6"/>
      <c r="G72" s="8"/>
      <c r="H72" s="7"/>
      <c r="I72" s="7"/>
      <c r="J72" s="7"/>
      <c r="K72" s="9"/>
      <c r="L72" s="8"/>
      <c r="M72" s="10"/>
      <c r="N72" s="8"/>
      <c r="O72" s="8"/>
    </row>
    <row r="73" spans="1:15">
      <c r="A73" s="6"/>
      <c r="B73" s="8"/>
      <c r="C73" s="8"/>
      <c r="D73" s="8"/>
      <c r="E73" s="7"/>
      <c r="F73" s="6"/>
      <c r="G73" s="8"/>
      <c r="H73" s="7"/>
      <c r="I73" s="7"/>
      <c r="J73" s="7"/>
      <c r="K73" s="9"/>
      <c r="L73" s="8"/>
      <c r="M73" s="10"/>
      <c r="N73" s="8"/>
      <c r="O73" s="8"/>
    </row>
    <row r="74" spans="1:15">
      <c r="A74" s="6"/>
      <c r="B74" s="8"/>
      <c r="C74" s="8"/>
      <c r="D74" s="8"/>
      <c r="E74" s="7"/>
      <c r="F74" s="6"/>
      <c r="G74" s="8"/>
      <c r="H74" s="7"/>
      <c r="I74" s="7"/>
      <c r="J74" s="7"/>
      <c r="K74" s="9"/>
      <c r="L74" s="8"/>
      <c r="M74" s="10"/>
      <c r="N74" s="8"/>
      <c r="O74" s="8"/>
    </row>
    <row r="75" spans="1:15">
      <c r="A75" s="6"/>
      <c r="B75" s="8"/>
      <c r="C75" s="8"/>
      <c r="D75" s="8"/>
      <c r="E75" s="7"/>
      <c r="F75" s="6"/>
      <c r="G75" s="8"/>
      <c r="H75" s="7"/>
      <c r="I75" s="7"/>
      <c r="J75" s="7"/>
      <c r="K75" s="9"/>
      <c r="L75" s="8"/>
      <c r="M75" s="10"/>
      <c r="N75" s="8"/>
      <c r="O75" s="8"/>
    </row>
    <row r="76" spans="1:15">
      <c r="A76" s="6"/>
      <c r="B76" s="8"/>
      <c r="C76" s="8"/>
      <c r="D76" s="8"/>
      <c r="E76" s="7"/>
      <c r="F76" s="6"/>
      <c r="G76" s="8"/>
      <c r="H76" s="7"/>
      <c r="I76" s="7"/>
      <c r="J76" s="7"/>
      <c r="K76" s="9"/>
      <c r="L76" s="8"/>
      <c r="M76" s="10"/>
      <c r="N76" s="8"/>
      <c r="O76" s="8"/>
    </row>
    <row r="77" spans="1:15">
      <c r="A77" s="6"/>
      <c r="B77" s="8"/>
      <c r="C77" s="8"/>
      <c r="D77" s="8"/>
      <c r="E77" s="7"/>
      <c r="F77" s="6"/>
      <c r="G77" s="8"/>
      <c r="H77" s="7"/>
      <c r="I77" s="7"/>
      <c r="J77" s="7"/>
      <c r="K77" s="9"/>
      <c r="L77" s="8"/>
      <c r="M77" s="10"/>
      <c r="N77" s="8"/>
      <c r="O77" s="8"/>
    </row>
    <row r="78" spans="1:15">
      <c r="A78" s="8"/>
      <c r="B78" s="8"/>
      <c r="C78" s="8"/>
      <c r="D78" s="8"/>
      <c r="E78" s="7"/>
      <c r="F78" s="6"/>
      <c r="G78" s="8"/>
      <c r="H78" s="7"/>
      <c r="I78" s="7"/>
      <c r="J78" s="7"/>
      <c r="K78" s="9"/>
      <c r="L78" s="8"/>
      <c r="M78" s="10"/>
      <c r="N78" s="8"/>
      <c r="O78" s="8"/>
    </row>
    <row r="79" spans="1:15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1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78">
    <cfRule type="cellIs" dxfId="3" priority="5" stopIfTrue="1" operator="equal">
      <formula>"CBLO"</formula>
    </cfRule>
    <cfRule type="cellIs" dxfId="2" priority="6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workbookViewId="0">
      <selection activeCell="D5" sqref="D5:D22"/>
    </sheetView>
  </sheetViews>
  <sheetFormatPr defaultRowHeight="15"/>
  <cols>
    <col min="14" max="14" width="10.85546875" bestFit="1" customWidth="1"/>
    <col min="15" max="15" width="12" bestFit="1" customWidth="1"/>
    <col min="16" max="16" width="13.7109375" bestFit="1" customWidth="1"/>
    <col min="17" max="17" width="14.140625" bestFit="1" customWidth="1"/>
    <col min="18" max="18" width="17.7109375" bestFit="1" customWidth="1"/>
    <col min="25" max="25" width="16.5703125" bestFit="1" customWidth="1"/>
    <col min="41" max="41" width="12.85546875" customWidth="1"/>
  </cols>
  <sheetData>
    <row r="1" spans="1:41">
      <c r="A1" s="12"/>
      <c r="N1" s="13"/>
      <c r="O1" s="13"/>
      <c r="P1" s="13"/>
      <c r="Q1" s="13"/>
      <c r="R1" s="13"/>
      <c r="S1" s="13"/>
      <c r="U1" s="13"/>
      <c r="Y1" s="13"/>
      <c r="AB1" s="13"/>
    </row>
    <row r="4" spans="1:41" ht="75">
      <c r="A4" t="s">
        <v>68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8</v>
      </c>
      <c r="M4" t="s">
        <v>26</v>
      </c>
      <c r="N4" s="13" t="s">
        <v>27</v>
      </c>
      <c r="O4" s="13" t="s">
        <v>28</v>
      </c>
      <c r="P4" s="13" t="s">
        <v>69</v>
      </c>
      <c r="Q4" s="13" t="s">
        <v>29</v>
      </c>
      <c r="R4" s="13" t="s">
        <v>70</v>
      </c>
      <c r="S4" s="13" t="s">
        <v>31</v>
      </c>
      <c r="T4" t="s">
        <v>32</v>
      </c>
      <c r="U4" s="13" t="s">
        <v>33</v>
      </c>
      <c r="V4" t="s">
        <v>34</v>
      </c>
      <c r="W4" t="s">
        <v>35</v>
      </c>
      <c r="X4" t="s">
        <v>36</v>
      </c>
      <c r="Y4" s="13" t="s">
        <v>37</v>
      </c>
      <c r="Z4" t="s">
        <v>38</v>
      </c>
      <c r="AA4" t="s">
        <v>39</v>
      </c>
      <c r="AB4" s="13" t="s">
        <v>40</v>
      </c>
      <c r="AC4" t="s">
        <v>41</v>
      </c>
      <c r="AD4" t="s">
        <v>42</v>
      </c>
      <c r="AE4" t="s">
        <v>43</v>
      </c>
      <c r="AF4" t="s">
        <v>44</v>
      </c>
      <c r="AG4" t="s">
        <v>45</v>
      </c>
      <c r="AH4" t="s">
        <v>46</v>
      </c>
      <c r="AI4" t="s">
        <v>71</v>
      </c>
      <c r="AJ4" t="s">
        <v>72</v>
      </c>
      <c r="AK4" t="s">
        <v>30</v>
      </c>
      <c r="AL4" t="s">
        <v>47</v>
      </c>
      <c r="AM4" t="s">
        <v>48</v>
      </c>
      <c r="AN4" t="s">
        <v>49</v>
      </c>
      <c r="AO4" s="14" t="s">
        <v>0</v>
      </c>
    </row>
    <row r="5" spans="1:41">
      <c r="A5" t="s">
        <v>76</v>
      </c>
      <c r="B5" t="s">
        <v>105</v>
      </c>
      <c r="C5" t="s">
        <v>99</v>
      </c>
      <c r="D5" t="s">
        <v>100</v>
      </c>
      <c r="E5" t="s">
        <v>101</v>
      </c>
      <c r="F5" t="s">
        <v>50</v>
      </c>
      <c r="G5" t="s">
        <v>51</v>
      </c>
      <c r="I5" t="s">
        <v>60</v>
      </c>
      <c r="J5" t="s">
        <v>102</v>
      </c>
      <c r="K5" t="s">
        <v>75</v>
      </c>
      <c r="L5" t="s">
        <v>88</v>
      </c>
      <c r="M5" t="s">
        <v>104</v>
      </c>
      <c r="N5" s="13">
        <v>250000</v>
      </c>
      <c r="O5" s="13">
        <v>100.1275</v>
      </c>
      <c r="P5" s="13">
        <v>25031875</v>
      </c>
      <c r="Q5" s="13">
        <v>84895.84</v>
      </c>
      <c r="R5" s="13">
        <v>25116770.84</v>
      </c>
      <c r="S5" s="13">
        <v>421.35</v>
      </c>
      <c r="T5" t="s">
        <v>52</v>
      </c>
      <c r="U5" s="13">
        <v>0</v>
      </c>
      <c r="W5" t="s">
        <v>31</v>
      </c>
      <c r="X5" t="s">
        <v>61</v>
      </c>
      <c r="Y5" s="13">
        <v>25000000</v>
      </c>
      <c r="AA5" t="s">
        <v>54</v>
      </c>
      <c r="AB5" s="13">
        <v>8.1295000000000002</v>
      </c>
      <c r="AC5" t="s">
        <v>83</v>
      </c>
      <c r="AE5" t="s">
        <v>55</v>
      </c>
      <c r="AF5" t="s">
        <v>62</v>
      </c>
      <c r="AG5" t="s">
        <v>62</v>
      </c>
      <c r="AH5" t="s">
        <v>54</v>
      </c>
      <c r="AK5" t="s">
        <v>94</v>
      </c>
      <c r="AO5" s="15" t="str">
        <f>IF(AA5="N",IF(F5="Secondary","Market Trade","Off Market Trade"),"Inter-scheme")</f>
        <v>Market Trade</v>
      </c>
    </row>
    <row r="6" spans="1:41">
      <c r="A6" t="s">
        <v>76</v>
      </c>
      <c r="B6" t="s">
        <v>106</v>
      </c>
      <c r="C6" t="s">
        <v>84</v>
      </c>
      <c r="D6" t="s">
        <v>85</v>
      </c>
      <c r="E6" t="s">
        <v>86</v>
      </c>
      <c r="F6" t="s">
        <v>50</v>
      </c>
      <c r="G6" t="s">
        <v>51</v>
      </c>
      <c r="I6" t="s">
        <v>60</v>
      </c>
      <c r="J6" t="s">
        <v>87</v>
      </c>
      <c r="K6" t="s">
        <v>75</v>
      </c>
      <c r="L6" t="s">
        <v>88</v>
      </c>
      <c r="M6" t="s">
        <v>104</v>
      </c>
      <c r="N6" s="13">
        <v>250000</v>
      </c>
      <c r="O6" s="13">
        <v>99.805000000000007</v>
      </c>
      <c r="P6" s="13">
        <v>24951250</v>
      </c>
      <c r="Q6" s="13">
        <v>523888.89</v>
      </c>
      <c r="R6" s="13">
        <v>25475138.890000001</v>
      </c>
      <c r="S6" s="13">
        <v>421.35</v>
      </c>
      <c r="T6" t="s">
        <v>52</v>
      </c>
      <c r="U6" s="13">
        <v>0</v>
      </c>
      <c r="W6" t="s">
        <v>31</v>
      </c>
      <c r="X6" t="s">
        <v>61</v>
      </c>
      <c r="Y6" s="13">
        <v>25000000</v>
      </c>
      <c r="AA6" t="s">
        <v>54</v>
      </c>
      <c r="AB6" s="13">
        <v>8.2223000000000006</v>
      </c>
      <c r="AC6" t="s">
        <v>83</v>
      </c>
      <c r="AE6" t="s">
        <v>55</v>
      </c>
      <c r="AF6" t="s">
        <v>62</v>
      </c>
      <c r="AG6" t="s">
        <v>62</v>
      </c>
      <c r="AH6" t="s">
        <v>54</v>
      </c>
      <c r="AK6" t="s">
        <v>94</v>
      </c>
      <c r="AO6" s="15" t="str">
        <f t="shared" ref="AO6:AO29" si="0">IF(AA6="N",IF(F6="Secondary","Market Trade","Off Market Trade"),"Inter-scheme")</f>
        <v>Market Trade</v>
      </c>
    </row>
    <row r="7" spans="1:41">
      <c r="A7" t="s">
        <v>76</v>
      </c>
      <c r="B7" t="s">
        <v>107</v>
      </c>
      <c r="C7" t="s">
        <v>57</v>
      </c>
      <c r="D7" t="s">
        <v>58</v>
      </c>
      <c r="E7" t="s">
        <v>59</v>
      </c>
      <c r="F7" t="s">
        <v>50</v>
      </c>
      <c r="G7" t="s">
        <v>79</v>
      </c>
      <c r="I7" t="s">
        <v>60</v>
      </c>
      <c r="J7" t="s">
        <v>77</v>
      </c>
      <c r="K7" t="s">
        <v>75</v>
      </c>
      <c r="L7" t="s">
        <v>88</v>
      </c>
      <c r="M7" t="s">
        <v>104</v>
      </c>
      <c r="N7" s="13">
        <v>500000</v>
      </c>
      <c r="O7" s="13">
        <v>100.77249999999999</v>
      </c>
      <c r="P7" s="13">
        <v>50386250</v>
      </c>
      <c r="Q7" s="13">
        <v>1932097.22</v>
      </c>
      <c r="R7" s="13">
        <v>52318347.219999999</v>
      </c>
      <c r="S7" s="13">
        <v>842.7</v>
      </c>
      <c r="T7" t="s">
        <v>52</v>
      </c>
      <c r="U7" s="13">
        <v>0</v>
      </c>
      <c r="W7" t="s">
        <v>31</v>
      </c>
      <c r="X7" t="s">
        <v>61</v>
      </c>
      <c r="Y7" s="13">
        <v>50000000</v>
      </c>
      <c r="AA7" t="s">
        <v>54</v>
      </c>
      <c r="AB7" s="13">
        <v>8.2335999999999991</v>
      </c>
      <c r="AC7" t="s">
        <v>103</v>
      </c>
      <c r="AE7" t="s">
        <v>55</v>
      </c>
      <c r="AF7" t="s">
        <v>62</v>
      </c>
      <c r="AG7" t="s">
        <v>62</v>
      </c>
      <c r="AH7" t="s">
        <v>54</v>
      </c>
      <c r="AK7" t="s">
        <v>82</v>
      </c>
      <c r="AO7" s="15" t="str">
        <f t="shared" si="0"/>
        <v>Market Trade</v>
      </c>
    </row>
    <row r="8" spans="1:41">
      <c r="A8" t="s">
        <v>76</v>
      </c>
      <c r="B8" t="s">
        <v>108</v>
      </c>
      <c r="C8" t="s">
        <v>90</v>
      </c>
      <c r="D8" t="s">
        <v>91</v>
      </c>
      <c r="E8" t="s">
        <v>92</v>
      </c>
      <c r="F8" t="s">
        <v>50</v>
      </c>
      <c r="G8" t="s">
        <v>79</v>
      </c>
      <c r="I8" t="s">
        <v>60</v>
      </c>
      <c r="J8" t="s">
        <v>93</v>
      </c>
      <c r="K8" t="s">
        <v>75</v>
      </c>
      <c r="L8" t="s">
        <v>88</v>
      </c>
      <c r="M8" t="s">
        <v>104</v>
      </c>
      <c r="N8" s="13">
        <v>250000</v>
      </c>
      <c r="O8" s="13">
        <v>104.9425</v>
      </c>
      <c r="P8" s="13">
        <v>26235625</v>
      </c>
      <c r="Q8" s="13">
        <v>85847.22</v>
      </c>
      <c r="R8" s="13">
        <v>26321472.219999999</v>
      </c>
      <c r="S8" s="13">
        <v>421.35</v>
      </c>
      <c r="T8" t="s">
        <v>52</v>
      </c>
      <c r="U8" s="13">
        <v>0</v>
      </c>
      <c r="W8" t="s">
        <v>31</v>
      </c>
      <c r="X8" t="s">
        <v>61</v>
      </c>
      <c r="Y8" s="13">
        <v>25000000</v>
      </c>
      <c r="AA8" t="s">
        <v>54</v>
      </c>
      <c r="AB8" s="13">
        <v>8.3731000000000009</v>
      </c>
      <c r="AC8" t="s">
        <v>103</v>
      </c>
      <c r="AE8" t="s">
        <v>55</v>
      </c>
      <c r="AF8" t="s">
        <v>62</v>
      </c>
      <c r="AG8" t="s">
        <v>62</v>
      </c>
      <c r="AH8" t="s">
        <v>54</v>
      </c>
      <c r="AK8" t="s">
        <v>94</v>
      </c>
      <c r="AO8" s="15" t="str">
        <f t="shared" si="0"/>
        <v>Market Trade</v>
      </c>
    </row>
    <row r="9" spans="1:41">
      <c r="A9" t="s">
        <v>109</v>
      </c>
      <c r="B9" t="s">
        <v>110</v>
      </c>
      <c r="C9" t="s">
        <v>84</v>
      </c>
      <c r="D9" t="s">
        <v>85</v>
      </c>
      <c r="E9" t="s">
        <v>86</v>
      </c>
      <c r="F9" t="s">
        <v>50</v>
      </c>
      <c r="G9" t="s">
        <v>51</v>
      </c>
      <c r="I9" t="s">
        <v>60</v>
      </c>
      <c r="J9" t="s">
        <v>87</v>
      </c>
      <c r="K9" t="s">
        <v>75</v>
      </c>
      <c r="L9" t="s">
        <v>88</v>
      </c>
      <c r="M9" t="s">
        <v>104</v>
      </c>
      <c r="N9" s="13">
        <v>150000</v>
      </c>
      <c r="O9" s="13">
        <v>99.81</v>
      </c>
      <c r="P9" s="13">
        <v>14971500</v>
      </c>
      <c r="Q9" s="13">
        <v>314333.33</v>
      </c>
      <c r="R9" s="13">
        <v>15285833.33</v>
      </c>
      <c r="S9" s="13">
        <v>252.81</v>
      </c>
      <c r="T9" t="s">
        <v>52</v>
      </c>
      <c r="U9" s="13">
        <v>0</v>
      </c>
      <c r="W9" t="s">
        <v>31</v>
      </c>
      <c r="X9" t="s">
        <v>61</v>
      </c>
      <c r="Y9" s="13">
        <v>15000000</v>
      </c>
      <c r="AA9" t="s">
        <v>54</v>
      </c>
      <c r="AB9" s="13">
        <v>8.2217000000000002</v>
      </c>
      <c r="AC9" t="s">
        <v>89</v>
      </c>
      <c r="AE9" t="s">
        <v>55</v>
      </c>
      <c r="AF9" t="s">
        <v>62</v>
      </c>
      <c r="AG9" t="s">
        <v>62</v>
      </c>
      <c r="AH9" t="s">
        <v>54</v>
      </c>
      <c r="AK9" t="s">
        <v>95</v>
      </c>
      <c r="AO9" s="15" t="str">
        <f t="shared" si="0"/>
        <v>Market Trade</v>
      </c>
    </row>
    <row r="10" spans="1:41">
      <c r="A10" t="s">
        <v>111</v>
      </c>
      <c r="B10" t="s">
        <v>112</v>
      </c>
      <c r="C10" t="s">
        <v>84</v>
      </c>
      <c r="D10" t="s">
        <v>85</v>
      </c>
      <c r="E10" t="s">
        <v>86</v>
      </c>
      <c r="F10" t="s">
        <v>50</v>
      </c>
      <c r="G10" t="s">
        <v>51</v>
      </c>
      <c r="I10" t="s">
        <v>60</v>
      </c>
      <c r="J10" t="s">
        <v>87</v>
      </c>
      <c r="K10" t="s">
        <v>75</v>
      </c>
      <c r="L10" t="s">
        <v>88</v>
      </c>
      <c r="M10" t="s">
        <v>104</v>
      </c>
      <c r="N10" s="13">
        <v>200000</v>
      </c>
      <c r="O10" s="13">
        <v>99.81</v>
      </c>
      <c r="P10" s="13">
        <v>19962000</v>
      </c>
      <c r="Q10" s="13">
        <v>419111.11</v>
      </c>
      <c r="R10" s="13">
        <v>20381111.109999999</v>
      </c>
      <c r="S10" s="13">
        <v>337.08</v>
      </c>
      <c r="T10" t="s">
        <v>52</v>
      </c>
      <c r="U10" s="13">
        <v>0</v>
      </c>
      <c r="W10" t="s">
        <v>31</v>
      </c>
      <c r="X10" t="s">
        <v>61</v>
      </c>
      <c r="Y10" s="13">
        <v>20000000</v>
      </c>
      <c r="AA10" t="s">
        <v>54</v>
      </c>
      <c r="AB10" s="13">
        <v>8.2217000000000002</v>
      </c>
      <c r="AC10" t="s">
        <v>89</v>
      </c>
      <c r="AE10" t="s">
        <v>55</v>
      </c>
      <c r="AF10" t="s">
        <v>62</v>
      </c>
      <c r="AG10" t="s">
        <v>62</v>
      </c>
      <c r="AH10" t="s">
        <v>54</v>
      </c>
      <c r="AK10" t="s">
        <v>113</v>
      </c>
      <c r="AO10" s="15" t="str">
        <f t="shared" si="0"/>
        <v>Market Trade</v>
      </c>
    </row>
    <row r="11" spans="1:41">
      <c r="A11" t="s">
        <v>80</v>
      </c>
      <c r="B11" t="s">
        <v>114</v>
      </c>
      <c r="C11" t="s">
        <v>115</v>
      </c>
      <c r="D11" t="s">
        <v>116</v>
      </c>
      <c r="E11" t="s">
        <v>117</v>
      </c>
      <c r="F11" t="s">
        <v>50</v>
      </c>
      <c r="G11" t="s">
        <v>79</v>
      </c>
      <c r="I11" t="s">
        <v>81</v>
      </c>
      <c r="J11" t="s">
        <v>118</v>
      </c>
      <c r="K11" t="s">
        <v>73</v>
      </c>
      <c r="L11" t="s">
        <v>104</v>
      </c>
      <c r="M11" t="s">
        <v>104</v>
      </c>
      <c r="N11" s="13">
        <v>2500000</v>
      </c>
      <c r="O11" s="13">
        <v>99.881</v>
      </c>
      <c r="P11" s="13">
        <v>249702500</v>
      </c>
      <c r="Q11" s="13">
        <v>0</v>
      </c>
      <c r="R11" s="13">
        <v>249702500</v>
      </c>
      <c r="S11" s="13">
        <v>0</v>
      </c>
      <c r="T11" t="s">
        <v>52</v>
      </c>
      <c r="U11" s="13">
        <v>0</v>
      </c>
      <c r="W11" t="s">
        <v>119</v>
      </c>
      <c r="X11" t="s">
        <v>53</v>
      </c>
      <c r="Y11" s="13">
        <v>250000000</v>
      </c>
      <c r="AA11" t="s">
        <v>54</v>
      </c>
      <c r="AB11" s="13">
        <v>8.6974</v>
      </c>
      <c r="AC11" t="s">
        <v>120</v>
      </c>
      <c r="AE11" t="s">
        <v>55</v>
      </c>
      <c r="AF11" t="s">
        <v>56</v>
      </c>
      <c r="AG11" t="s">
        <v>56</v>
      </c>
      <c r="AH11" t="s">
        <v>54</v>
      </c>
      <c r="AK11" t="s">
        <v>74</v>
      </c>
      <c r="AO11" s="15" t="str">
        <f t="shared" si="0"/>
        <v>Market Trade</v>
      </c>
    </row>
    <row r="12" spans="1:41">
      <c r="A12" t="s">
        <v>96</v>
      </c>
      <c r="B12" t="s">
        <v>121</v>
      </c>
      <c r="C12" t="s">
        <v>84</v>
      </c>
      <c r="D12" t="s">
        <v>85</v>
      </c>
      <c r="E12" t="s">
        <v>86</v>
      </c>
      <c r="F12" t="s">
        <v>50</v>
      </c>
      <c r="G12" t="s">
        <v>51</v>
      </c>
      <c r="I12" t="s">
        <v>60</v>
      </c>
      <c r="J12" t="s">
        <v>87</v>
      </c>
      <c r="K12" t="s">
        <v>75</v>
      </c>
      <c r="L12" t="s">
        <v>88</v>
      </c>
      <c r="M12" t="s">
        <v>104</v>
      </c>
      <c r="N12" s="13">
        <v>50000</v>
      </c>
      <c r="O12" s="13">
        <v>99.81</v>
      </c>
      <c r="P12" s="13">
        <v>4990500</v>
      </c>
      <c r="Q12" s="13">
        <v>104777.78</v>
      </c>
      <c r="R12" s="13">
        <v>5095277.78</v>
      </c>
      <c r="S12" s="13">
        <v>84.27</v>
      </c>
      <c r="T12" t="s">
        <v>52</v>
      </c>
      <c r="U12" s="13">
        <v>0</v>
      </c>
      <c r="W12" t="s">
        <v>31</v>
      </c>
      <c r="X12" t="s">
        <v>61</v>
      </c>
      <c r="Y12" s="13">
        <v>5000000</v>
      </c>
      <c r="AA12" t="s">
        <v>54</v>
      </c>
      <c r="AB12" s="13">
        <v>8.2217000000000002</v>
      </c>
      <c r="AC12" t="s">
        <v>89</v>
      </c>
      <c r="AE12" t="s">
        <v>55</v>
      </c>
      <c r="AF12" t="s">
        <v>62</v>
      </c>
      <c r="AG12" t="s">
        <v>62</v>
      </c>
      <c r="AH12" t="s">
        <v>54</v>
      </c>
      <c r="AK12" t="s">
        <v>122</v>
      </c>
      <c r="AO12" s="15" t="str">
        <f t="shared" si="0"/>
        <v>Market Trade</v>
      </c>
    </row>
    <row r="13" spans="1:41">
      <c r="A13" t="s">
        <v>98</v>
      </c>
      <c r="B13" t="s">
        <v>123</v>
      </c>
      <c r="C13" t="s">
        <v>84</v>
      </c>
      <c r="D13" t="s">
        <v>85</v>
      </c>
      <c r="E13" t="s">
        <v>86</v>
      </c>
      <c r="F13" t="s">
        <v>50</v>
      </c>
      <c r="G13" t="s">
        <v>51</v>
      </c>
      <c r="I13" t="s">
        <v>60</v>
      </c>
      <c r="J13" t="s">
        <v>87</v>
      </c>
      <c r="K13" t="s">
        <v>75</v>
      </c>
      <c r="L13" t="s">
        <v>88</v>
      </c>
      <c r="M13" t="s">
        <v>104</v>
      </c>
      <c r="N13" s="13">
        <v>100000</v>
      </c>
      <c r="O13" s="13">
        <v>99.81</v>
      </c>
      <c r="P13" s="13">
        <v>9981000</v>
      </c>
      <c r="Q13" s="13">
        <v>209555.56</v>
      </c>
      <c r="R13" s="13">
        <v>10190555.560000001</v>
      </c>
      <c r="S13" s="13">
        <v>168.54</v>
      </c>
      <c r="T13" t="s">
        <v>52</v>
      </c>
      <c r="U13" s="13">
        <v>0</v>
      </c>
      <c r="W13" t="s">
        <v>31</v>
      </c>
      <c r="X13" t="s">
        <v>61</v>
      </c>
      <c r="Y13" s="13">
        <v>10000000</v>
      </c>
      <c r="AA13" t="s">
        <v>54</v>
      </c>
      <c r="AB13" s="13">
        <v>8.2217000000000002</v>
      </c>
      <c r="AC13" t="s">
        <v>89</v>
      </c>
      <c r="AE13" t="s">
        <v>55</v>
      </c>
      <c r="AF13" t="s">
        <v>62</v>
      </c>
      <c r="AG13" t="s">
        <v>62</v>
      </c>
      <c r="AH13" t="s">
        <v>54</v>
      </c>
      <c r="AK13" t="s">
        <v>97</v>
      </c>
      <c r="AO13" s="15" t="str">
        <f t="shared" si="0"/>
        <v>Market Trade</v>
      </c>
    </row>
    <row r="14" spans="1:41">
      <c r="A14" t="s">
        <v>78</v>
      </c>
      <c r="B14" t="s">
        <v>124</v>
      </c>
      <c r="C14" t="s">
        <v>99</v>
      </c>
      <c r="D14" t="s">
        <v>100</v>
      </c>
      <c r="E14" t="s">
        <v>101</v>
      </c>
      <c r="F14" t="s">
        <v>50</v>
      </c>
      <c r="G14" t="s">
        <v>51</v>
      </c>
      <c r="I14" t="s">
        <v>60</v>
      </c>
      <c r="J14" t="s">
        <v>102</v>
      </c>
      <c r="K14" t="s">
        <v>75</v>
      </c>
      <c r="L14" t="s">
        <v>88</v>
      </c>
      <c r="M14" t="s">
        <v>104</v>
      </c>
      <c r="N14" s="13">
        <v>250000</v>
      </c>
      <c r="O14" s="13">
        <v>100.1275</v>
      </c>
      <c r="P14" s="13">
        <v>25031875</v>
      </c>
      <c r="Q14" s="13">
        <v>84895.84</v>
      </c>
      <c r="R14" s="13">
        <v>25116770.84</v>
      </c>
      <c r="S14" s="13">
        <v>421.35</v>
      </c>
      <c r="T14" t="s">
        <v>52</v>
      </c>
      <c r="U14" s="13">
        <v>0</v>
      </c>
      <c r="W14" t="s">
        <v>31</v>
      </c>
      <c r="X14" t="s">
        <v>61</v>
      </c>
      <c r="Y14" s="13">
        <v>25000000</v>
      </c>
      <c r="AA14" t="s">
        <v>54</v>
      </c>
      <c r="AB14" s="13">
        <v>8.1295000000000002</v>
      </c>
      <c r="AC14" t="s">
        <v>83</v>
      </c>
      <c r="AE14" t="s">
        <v>55</v>
      </c>
      <c r="AF14" t="s">
        <v>62</v>
      </c>
      <c r="AG14" t="s">
        <v>62</v>
      </c>
      <c r="AH14" t="s">
        <v>54</v>
      </c>
      <c r="AK14" t="s">
        <v>94</v>
      </c>
      <c r="AO14" s="15" t="str">
        <f t="shared" si="0"/>
        <v>Market Trade</v>
      </c>
    </row>
    <row r="15" spans="1:41">
      <c r="A15" t="s">
        <v>78</v>
      </c>
      <c r="B15" t="s">
        <v>125</v>
      </c>
      <c r="C15" t="s">
        <v>90</v>
      </c>
      <c r="D15" t="s">
        <v>91</v>
      </c>
      <c r="E15" t="s">
        <v>92</v>
      </c>
      <c r="F15" t="s">
        <v>50</v>
      </c>
      <c r="G15" t="s">
        <v>51</v>
      </c>
      <c r="I15" t="s">
        <v>60</v>
      </c>
      <c r="J15" t="s">
        <v>93</v>
      </c>
      <c r="K15" t="s">
        <v>75</v>
      </c>
      <c r="L15" t="s">
        <v>88</v>
      </c>
      <c r="M15" t="s">
        <v>104</v>
      </c>
      <c r="N15" s="13">
        <v>500000</v>
      </c>
      <c r="O15" s="13">
        <v>104.91249999999999</v>
      </c>
      <c r="P15" s="13">
        <v>52456250</v>
      </c>
      <c r="Q15" s="13">
        <v>171694.44</v>
      </c>
      <c r="R15" s="13">
        <v>52627944.439999998</v>
      </c>
      <c r="S15" s="13">
        <v>842.7</v>
      </c>
      <c r="T15" t="s">
        <v>52</v>
      </c>
      <c r="U15" s="13">
        <v>0</v>
      </c>
      <c r="W15" t="s">
        <v>31</v>
      </c>
      <c r="X15" t="s">
        <v>61</v>
      </c>
      <c r="Y15" s="13">
        <v>50000000</v>
      </c>
      <c r="AA15" t="s">
        <v>54</v>
      </c>
      <c r="AB15" s="13">
        <v>8.3757999999999999</v>
      </c>
      <c r="AC15" t="s">
        <v>83</v>
      </c>
      <c r="AE15" t="s">
        <v>55</v>
      </c>
      <c r="AF15" t="s">
        <v>62</v>
      </c>
      <c r="AG15" t="s">
        <v>62</v>
      </c>
      <c r="AH15" t="s">
        <v>54</v>
      </c>
      <c r="AK15" t="s">
        <v>82</v>
      </c>
      <c r="AO15" s="15" t="str">
        <f t="shared" si="0"/>
        <v>Market Trade</v>
      </c>
    </row>
    <row r="16" spans="1:41">
      <c r="A16" t="s">
        <v>78</v>
      </c>
      <c r="B16" t="s">
        <v>126</v>
      </c>
      <c r="C16" t="s">
        <v>99</v>
      </c>
      <c r="D16" t="s">
        <v>100</v>
      </c>
      <c r="E16" t="s">
        <v>101</v>
      </c>
      <c r="F16" t="s">
        <v>50</v>
      </c>
      <c r="G16" t="s">
        <v>51</v>
      </c>
      <c r="I16" t="s">
        <v>60</v>
      </c>
      <c r="J16" t="s">
        <v>102</v>
      </c>
      <c r="K16" t="s">
        <v>75</v>
      </c>
      <c r="L16" t="s">
        <v>88</v>
      </c>
      <c r="M16" t="s">
        <v>104</v>
      </c>
      <c r="N16" s="13">
        <v>500000</v>
      </c>
      <c r="O16" s="13">
        <v>100.1225</v>
      </c>
      <c r="P16" s="13">
        <v>50061250</v>
      </c>
      <c r="Q16" s="13">
        <v>169791.67</v>
      </c>
      <c r="R16" s="13">
        <v>50231041.670000002</v>
      </c>
      <c r="S16" s="13">
        <v>842.7</v>
      </c>
      <c r="T16" t="s">
        <v>52</v>
      </c>
      <c r="U16" s="13">
        <v>0</v>
      </c>
      <c r="W16" t="s">
        <v>31</v>
      </c>
      <c r="X16" t="s">
        <v>61</v>
      </c>
      <c r="Y16" s="13">
        <v>50000000</v>
      </c>
      <c r="AA16" t="s">
        <v>54</v>
      </c>
      <c r="AB16" s="13">
        <v>8.1302000000000003</v>
      </c>
      <c r="AC16" t="s">
        <v>83</v>
      </c>
      <c r="AE16" t="s">
        <v>55</v>
      </c>
      <c r="AF16" t="s">
        <v>62</v>
      </c>
      <c r="AG16" t="s">
        <v>62</v>
      </c>
      <c r="AH16" t="s">
        <v>54</v>
      </c>
      <c r="AK16" t="s">
        <v>82</v>
      </c>
      <c r="AO16" s="15" t="str">
        <f t="shared" si="0"/>
        <v>Market Trade</v>
      </c>
    </row>
    <row r="17" spans="1:41">
      <c r="A17" t="s">
        <v>78</v>
      </c>
      <c r="B17" t="s">
        <v>127</v>
      </c>
      <c r="C17" t="s">
        <v>57</v>
      </c>
      <c r="D17" t="s">
        <v>58</v>
      </c>
      <c r="E17" t="s">
        <v>59</v>
      </c>
      <c r="F17" t="s">
        <v>50</v>
      </c>
      <c r="G17" t="s">
        <v>51</v>
      </c>
      <c r="I17" t="s">
        <v>60</v>
      </c>
      <c r="J17" t="s">
        <v>77</v>
      </c>
      <c r="K17" t="s">
        <v>75</v>
      </c>
      <c r="L17" t="s">
        <v>88</v>
      </c>
      <c r="M17" t="s">
        <v>104</v>
      </c>
      <c r="N17" s="13">
        <v>500000</v>
      </c>
      <c r="O17" s="13">
        <v>100.785</v>
      </c>
      <c r="P17" s="13">
        <v>50392500</v>
      </c>
      <c r="Q17" s="13">
        <v>1932097.22</v>
      </c>
      <c r="R17" s="13">
        <v>52324597.219999999</v>
      </c>
      <c r="S17" s="13">
        <v>842.7</v>
      </c>
      <c r="T17" t="s">
        <v>52</v>
      </c>
      <c r="U17" s="13">
        <v>0</v>
      </c>
      <c r="W17" t="s">
        <v>31</v>
      </c>
      <c r="X17" t="s">
        <v>61</v>
      </c>
      <c r="Y17" s="13">
        <v>50000000</v>
      </c>
      <c r="AA17" t="s">
        <v>54</v>
      </c>
      <c r="AB17" s="13">
        <v>8.2319999999999993</v>
      </c>
      <c r="AC17" t="s">
        <v>83</v>
      </c>
      <c r="AE17" t="s">
        <v>55</v>
      </c>
      <c r="AF17" t="s">
        <v>62</v>
      </c>
      <c r="AG17" t="s">
        <v>62</v>
      </c>
      <c r="AH17" t="s">
        <v>54</v>
      </c>
      <c r="AK17" t="s">
        <v>82</v>
      </c>
      <c r="AO17" s="15" t="str">
        <f t="shared" si="0"/>
        <v>Market Trade</v>
      </c>
    </row>
    <row r="18" spans="1:41">
      <c r="A18" t="s">
        <v>78</v>
      </c>
      <c r="B18" t="s">
        <v>128</v>
      </c>
      <c r="C18" t="s">
        <v>84</v>
      </c>
      <c r="D18" t="s">
        <v>85</v>
      </c>
      <c r="E18" t="s">
        <v>86</v>
      </c>
      <c r="F18" t="s">
        <v>50</v>
      </c>
      <c r="G18" t="s">
        <v>51</v>
      </c>
      <c r="I18" t="s">
        <v>60</v>
      </c>
      <c r="J18" t="s">
        <v>87</v>
      </c>
      <c r="K18" t="s">
        <v>75</v>
      </c>
      <c r="L18" t="s">
        <v>88</v>
      </c>
      <c r="M18" t="s">
        <v>104</v>
      </c>
      <c r="N18" s="13">
        <v>250000</v>
      </c>
      <c r="O18" s="13">
        <v>99.805000000000007</v>
      </c>
      <c r="P18" s="13">
        <v>24951250</v>
      </c>
      <c r="Q18" s="13">
        <v>523888.89</v>
      </c>
      <c r="R18" s="13">
        <v>25475138.890000001</v>
      </c>
      <c r="S18" s="13">
        <v>421.35</v>
      </c>
      <c r="T18" t="s">
        <v>52</v>
      </c>
      <c r="U18" s="13">
        <v>0</v>
      </c>
      <c r="W18" t="s">
        <v>31</v>
      </c>
      <c r="X18" t="s">
        <v>61</v>
      </c>
      <c r="Y18" s="13">
        <v>25000000</v>
      </c>
      <c r="AA18" t="s">
        <v>54</v>
      </c>
      <c r="AB18" s="13">
        <v>8.2223000000000006</v>
      </c>
      <c r="AC18" t="s">
        <v>83</v>
      </c>
      <c r="AE18" t="s">
        <v>55</v>
      </c>
      <c r="AF18" t="s">
        <v>62</v>
      </c>
      <c r="AG18" t="s">
        <v>62</v>
      </c>
      <c r="AH18" t="s">
        <v>54</v>
      </c>
      <c r="AK18" t="s">
        <v>94</v>
      </c>
      <c r="AO18" s="15" t="str">
        <f t="shared" si="0"/>
        <v>Market Trade</v>
      </c>
    </row>
    <row r="19" spans="1:41">
      <c r="A19" t="s">
        <v>78</v>
      </c>
      <c r="B19" t="s">
        <v>129</v>
      </c>
      <c r="C19" t="s">
        <v>99</v>
      </c>
      <c r="D19" t="s">
        <v>100</v>
      </c>
      <c r="E19" t="s">
        <v>101</v>
      </c>
      <c r="F19" t="s">
        <v>50</v>
      </c>
      <c r="G19" t="s">
        <v>79</v>
      </c>
      <c r="I19" t="s">
        <v>60</v>
      </c>
      <c r="J19" t="s">
        <v>102</v>
      </c>
      <c r="K19" t="s">
        <v>75</v>
      </c>
      <c r="L19" t="s">
        <v>88</v>
      </c>
      <c r="M19" t="s">
        <v>104</v>
      </c>
      <c r="N19" s="13">
        <v>500000</v>
      </c>
      <c r="O19" s="13">
        <v>100.075</v>
      </c>
      <c r="P19" s="13">
        <v>50037500</v>
      </c>
      <c r="Q19" s="13">
        <v>169791.67</v>
      </c>
      <c r="R19" s="13">
        <v>50207291.670000002</v>
      </c>
      <c r="S19" s="13">
        <v>842.7</v>
      </c>
      <c r="T19" t="s">
        <v>52</v>
      </c>
      <c r="U19" s="13">
        <v>0</v>
      </c>
      <c r="W19" t="s">
        <v>31</v>
      </c>
      <c r="X19" t="s">
        <v>61</v>
      </c>
      <c r="Y19" s="13">
        <v>50000000</v>
      </c>
      <c r="AA19" t="s">
        <v>54</v>
      </c>
      <c r="AB19" s="13">
        <v>8.1374999999999993</v>
      </c>
      <c r="AC19" t="s">
        <v>103</v>
      </c>
      <c r="AE19" t="s">
        <v>55</v>
      </c>
      <c r="AF19" t="s">
        <v>62</v>
      </c>
      <c r="AG19" t="s">
        <v>62</v>
      </c>
      <c r="AH19" t="s">
        <v>54</v>
      </c>
      <c r="AK19" t="s">
        <v>82</v>
      </c>
      <c r="AO19" s="15" t="str">
        <f t="shared" si="0"/>
        <v>Market Trade</v>
      </c>
    </row>
    <row r="20" spans="1:41">
      <c r="A20" t="s">
        <v>78</v>
      </c>
      <c r="B20" t="s">
        <v>130</v>
      </c>
      <c r="C20" t="s">
        <v>99</v>
      </c>
      <c r="D20" t="s">
        <v>100</v>
      </c>
      <c r="E20" t="s">
        <v>101</v>
      </c>
      <c r="F20" t="s">
        <v>50</v>
      </c>
      <c r="G20" t="s">
        <v>79</v>
      </c>
      <c r="I20" t="s">
        <v>60</v>
      </c>
      <c r="J20" t="s">
        <v>102</v>
      </c>
      <c r="K20" t="s">
        <v>75</v>
      </c>
      <c r="L20" t="s">
        <v>88</v>
      </c>
      <c r="M20" t="s">
        <v>104</v>
      </c>
      <c r="N20" s="13">
        <v>500000</v>
      </c>
      <c r="O20" s="13">
        <v>100.09</v>
      </c>
      <c r="P20" s="13">
        <v>50045000</v>
      </c>
      <c r="Q20" s="13">
        <v>169791.67</v>
      </c>
      <c r="R20" s="13">
        <v>50214791.670000002</v>
      </c>
      <c r="S20" s="13">
        <v>842.7</v>
      </c>
      <c r="T20" t="s">
        <v>52</v>
      </c>
      <c r="U20" s="13">
        <v>0</v>
      </c>
      <c r="W20" t="s">
        <v>31</v>
      </c>
      <c r="X20" t="s">
        <v>61</v>
      </c>
      <c r="Y20" s="13">
        <v>50000000</v>
      </c>
      <c r="AA20" t="s">
        <v>54</v>
      </c>
      <c r="AB20" s="13">
        <v>8.1351999999999993</v>
      </c>
      <c r="AC20" t="s">
        <v>103</v>
      </c>
      <c r="AE20" t="s">
        <v>55</v>
      </c>
      <c r="AF20" t="s">
        <v>62</v>
      </c>
      <c r="AG20" t="s">
        <v>62</v>
      </c>
      <c r="AH20" t="s">
        <v>54</v>
      </c>
      <c r="AK20" t="s">
        <v>82</v>
      </c>
      <c r="AO20" s="15" t="str">
        <f t="shared" si="0"/>
        <v>Market Trade</v>
      </c>
    </row>
    <row r="21" spans="1:41" ht="21" customHeight="1">
      <c r="A21" t="s">
        <v>78</v>
      </c>
      <c r="B21" t="s">
        <v>131</v>
      </c>
      <c r="C21" t="s">
        <v>57</v>
      </c>
      <c r="D21" t="s">
        <v>58</v>
      </c>
      <c r="E21" t="s">
        <v>59</v>
      </c>
      <c r="F21" t="s">
        <v>50</v>
      </c>
      <c r="G21" t="s">
        <v>79</v>
      </c>
      <c r="I21" t="s">
        <v>60</v>
      </c>
      <c r="J21" t="s">
        <v>77</v>
      </c>
      <c r="K21" t="s">
        <v>75</v>
      </c>
      <c r="L21" t="s">
        <v>88</v>
      </c>
      <c r="M21" t="s">
        <v>104</v>
      </c>
      <c r="N21" s="13">
        <v>500000</v>
      </c>
      <c r="O21" s="13">
        <v>100.7825</v>
      </c>
      <c r="P21" s="13">
        <v>50391250</v>
      </c>
      <c r="Q21" s="13">
        <v>1932097.22</v>
      </c>
      <c r="R21" s="13">
        <v>52323347.219999999</v>
      </c>
      <c r="S21" s="13">
        <v>842.7</v>
      </c>
      <c r="T21" t="s">
        <v>52</v>
      </c>
      <c r="U21" s="13">
        <v>0</v>
      </c>
      <c r="W21" t="s">
        <v>31</v>
      </c>
      <c r="X21" t="s">
        <v>61</v>
      </c>
      <c r="Y21" s="13">
        <v>50000000</v>
      </c>
      <c r="AA21" t="s">
        <v>54</v>
      </c>
      <c r="AB21" s="13">
        <v>8.2324000000000002</v>
      </c>
      <c r="AC21" t="s">
        <v>103</v>
      </c>
      <c r="AE21" t="s">
        <v>55</v>
      </c>
      <c r="AF21" t="s">
        <v>62</v>
      </c>
      <c r="AG21" t="s">
        <v>62</v>
      </c>
      <c r="AH21" t="s">
        <v>54</v>
      </c>
      <c r="AK21" t="s">
        <v>82</v>
      </c>
      <c r="AO21" s="15" t="str">
        <f t="shared" si="0"/>
        <v>Market Trade</v>
      </c>
    </row>
    <row r="22" spans="1:41">
      <c r="A22" t="s">
        <v>78</v>
      </c>
      <c r="B22" t="s">
        <v>132</v>
      </c>
      <c r="C22" t="s">
        <v>90</v>
      </c>
      <c r="D22" t="s">
        <v>91</v>
      </c>
      <c r="E22" t="s">
        <v>92</v>
      </c>
      <c r="F22" t="s">
        <v>50</v>
      </c>
      <c r="G22" t="s">
        <v>79</v>
      </c>
      <c r="I22" t="s">
        <v>60</v>
      </c>
      <c r="J22" t="s">
        <v>93</v>
      </c>
      <c r="K22" t="s">
        <v>75</v>
      </c>
      <c r="L22" t="s">
        <v>88</v>
      </c>
      <c r="M22" t="s">
        <v>104</v>
      </c>
      <c r="N22" s="13">
        <v>250000</v>
      </c>
      <c r="O22" s="13">
        <v>104.9425</v>
      </c>
      <c r="P22" s="13">
        <v>26235625</v>
      </c>
      <c r="Q22" s="13">
        <v>85847.22</v>
      </c>
      <c r="R22" s="13">
        <v>26321472.219999999</v>
      </c>
      <c r="S22" s="13">
        <v>421.35</v>
      </c>
      <c r="T22" t="s">
        <v>52</v>
      </c>
      <c r="U22" s="13">
        <v>0</v>
      </c>
      <c r="W22" t="s">
        <v>31</v>
      </c>
      <c r="X22" t="s">
        <v>61</v>
      </c>
      <c r="Y22" s="13">
        <v>25000000</v>
      </c>
      <c r="AA22" t="s">
        <v>54</v>
      </c>
      <c r="AB22" s="13">
        <v>8.3731000000000009</v>
      </c>
      <c r="AC22" t="s">
        <v>103</v>
      </c>
      <c r="AE22" t="s">
        <v>55</v>
      </c>
      <c r="AF22" t="s">
        <v>62</v>
      </c>
      <c r="AG22" t="s">
        <v>62</v>
      </c>
      <c r="AH22" t="s">
        <v>54</v>
      </c>
      <c r="AK22" t="s">
        <v>94</v>
      </c>
      <c r="AO22" s="15" t="str">
        <f t="shared" si="0"/>
        <v>Market Trade</v>
      </c>
    </row>
    <row r="23" spans="1:41">
      <c r="N23" s="13"/>
      <c r="O23" s="13"/>
      <c r="P23" s="13"/>
      <c r="Q23" s="13"/>
      <c r="R23" s="13"/>
      <c r="S23" s="13"/>
      <c r="U23" s="13"/>
      <c r="Y23" s="13"/>
      <c r="AB23" s="13"/>
      <c r="AO23" s="15" t="str">
        <f t="shared" si="0"/>
        <v>Inter-scheme</v>
      </c>
    </row>
    <row r="24" spans="1:41">
      <c r="N24" s="13"/>
      <c r="O24" s="13"/>
      <c r="P24" s="13"/>
      <c r="Q24" s="13"/>
      <c r="R24" s="13"/>
      <c r="S24" s="13"/>
      <c r="U24" s="13"/>
      <c r="Y24" s="13"/>
      <c r="AB24" s="13"/>
      <c r="AO24" s="15" t="str">
        <f t="shared" si="0"/>
        <v>Inter-scheme</v>
      </c>
    </row>
    <row r="25" spans="1:41">
      <c r="N25" s="13"/>
      <c r="O25" s="13"/>
      <c r="P25" s="13"/>
      <c r="Q25" s="13"/>
      <c r="R25" s="13"/>
      <c r="S25" s="13"/>
      <c r="U25" s="13"/>
      <c r="Y25" s="13"/>
      <c r="AB25" s="13"/>
      <c r="AO25" s="15" t="str">
        <f t="shared" si="0"/>
        <v>Inter-scheme</v>
      </c>
    </row>
    <row r="26" spans="1:41">
      <c r="N26" s="13"/>
      <c r="O26" s="13"/>
      <c r="P26" s="13"/>
      <c r="Q26" s="13"/>
      <c r="R26" s="13"/>
      <c r="S26" s="13"/>
      <c r="U26" s="13"/>
      <c r="Y26" s="13"/>
      <c r="AB26" s="13"/>
      <c r="AO26" s="15" t="str">
        <f t="shared" si="0"/>
        <v>Inter-scheme</v>
      </c>
    </row>
    <row r="27" spans="1:41">
      <c r="N27" s="13"/>
      <c r="O27" s="13"/>
      <c r="P27" s="13"/>
      <c r="Q27" s="13"/>
      <c r="R27" s="13"/>
      <c r="S27" s="13"/>
      <c r="U27" s="13"/>
      <c r="Y27" s="13"/>
      <c r="AB27" s="13"/>
      <c r="AO27" s="15" t="str">
        <f t="shared" si="0"/>
        <v>Inter-scheme</v>
      </c>
    </row>
    <row r="28" spans="1:41">
      <c r="N28" s="13"/>
      <c r="O28" s="13"/>
      <c r="P28" s="13"/>
      <c r="Q28" s="13"/>
      <c r="R28" s="13"/>
      <c r="S28" s="13"/>
      <c r="U28" s="13"/>
      <c r="Y28" s="13"/>
      <c r="AB28" s="13"/>
      <c r="AO28" s="15" t="str">
        <f t="shared" si="0"/>
        <v>Inter-scheme</v>
      </c>
    </row>
    <row r="29" spans="1:41">
      <c r="N29" s="13"/>
      <c r="O29" s="13"/>
      <c r="P29" s="13"/>
      <c r="Q29" s="13"/>
      <c r="R29" s="13"/>
      <c r="S29" s="13"/>
      <c r="U29" s="13"/>
      <c r="Y29" s="13"/>
      <c r="AB29" s="13"/>
      <c r="AO29" s="15" t="str">
        <f t="shared" si="0"/>
        <v>Inter-scheme</v>
      </c>
    </row>
    <row r="30" spans="1:41">
      <c r="N30" s="13"/>
      <c r="O30" s="13"/>
      <c r="P30" s="13"/>
      <c r="Q30" s="13"/>
      <c r="R30" s="13"/>
      <c r="S30" s="13"/>
      <c r="U30" s="13"/>
      <c r="Y30" s="13"/>
      <c r="AB30" s="13"/>
      <c r="AO30" s="15" t="str">
        <f t="shared" ref="AO30:AO49" si="1">IF(AA30="N",IF(F30="Secondary","Market Trade","Off Market Trade"),"Inter-scheme")</f>
        <v>Inter-scheme</v>
      </c>
    </row>
    <row r="31" spans="1:41">
      <c r="N31" s="13"/>
      <c r="O31" s="13"/>
      <c r="P31" s="13"/>
      <c r="Q31" s="13"/>
      <c r="R31" s="13"/>
      <c r="S31" s="13"/>
      <c r="U31" s="13"/>
      <c r="Y31" s="13"/>
      <c r="AB31" s="13"/>
      <c r="AO31" s="15" t="str">
        <f t="shared" si="1"/>
        <v>Inter-scheme</v>
      </c>
    </row>
    <row r="32" spans="1:41">
      <c r="N32" s="13"/>
      <c r="O32" s="13"/>
      <c r="P32" s="13"/>
      <c r="Q32" s="13"/>
      <c r="R32" s="13"/>
      <c r="S32" s="13"/>
      <c r="U32" s="13"/>
      <c r="Y32" s="13"/>
      <c r="AB32" s="13"/>
      <c r="AO32" s="15" t="str">
        <f t="shared" si="1"/>
        <v>Inter-scheme</v>
      </c>
    </row>
    <row r="33" spans="14:41">
      <c r="N33" s="13"/>
      <c r="O33" s="13"/>
      <c r="P33" s="13"/>
      <c r="Q33" s="13"/>
      <c r="R33" s="13"/>
      <c r="S33" s="13"/>
      <c r="U33" s="13"/>
      <c r="Y33" s="13"/>
      <c r="AB33" s="13"/>
      <c r="AO33" s="15" t="str">
        <f t="shared" si="1"/>
        <v>Inter-scheme</v>
      </c>
    </row>
    <row r="34" spans="14:41">
      <c r="N34" s="13"/>
      <c r="O34" s="13"/>
      <c r="P34" s="13"/>
      <c r="Q34" s="13"/>
      <c r="R34" s="13"/>
      <c r="S34" s="13"/>
      <c r="U34" s="13"/>
      <c r="Y34" s="13"/>
      <c r="AB34" s="13"/>
      <c r="AO34" s="15" t="str">
        <f t="shared" si="1"/>
        <v>Inter-scheme</v>
      </c>
    </row>
    <row r="35" spans="14:41">
      <c r="N35" s="13"/>
      <c r="O35" s="13"/>
      <c r="P35" s="13"/>
      <c r="Q35" s="13"/>
      <c r="R35" s="13"/>
      <c r="S35" s="13"/>
      <c r="U35" s="13"/>
      <c r="Y35" s="13"/>
      <c r="AB35" s="13"/>
      <c r="AO35" s="15" t="str">
        <f t="shared" si="1"/>
        <v>Inter-scheme</v>
      </c>
    </row>
    <row r="36" spans="14:41">
      <c r="N36" s="13"/>
      <c r="O36" s="13"/>
      <c r="P36" s="13"/>
      <c r="Q36" s="13"/>
      <c r="R36" s="13"/>
      <c r="S36" s="13"/>
      <c r="U36" s="13"/>
      <c r="Y36" s="13"/>
      <c r="AB36" s="13"/>
      <c r="AO36" s="15" t="str">
        <f t="shared" si="1"/>
        <v>Inter-scheme</v>
      </c>
    </row>
    <row r="37" spans="14:41">
      <c r="N37" s="13"/>
      <c r="O37" s="13"/>
      <c r="P37" s="13"/>
      <c r="Q37" s="13"/>
      <c r="R37" s="13"/>
      <c r="S37" s="13"/>
      <c r="U37" s="13"/>
      <c r="Y37" s="13"/>
      <c r="AB37" s="13"/>
      <c r="AO37" s="15" t="str">
        <f t="shared" si="1"/>
        <v>Inter-scheme</v>
      </c>
    </row>
    <row r="38" spans="14:41">
      <c r="N38" s="13"/>
      <c r="O38" s="13"/>
      <c r="P38" s="13"/>
      <c r="Q38" s="13"/>
      <c r="R38" s="13"/>
      <c r="S38" s="13"/>
      <c r="U38" s="13"/>
      <c r="Y38" s="13"/>
      <c r="AB38" s="13"/>
      <c r="AO38" s="15" t="str">
        <f t="shared" si="1"/>
        <v>Inter-scheme</v>
      </c>
    </row>
    <row r="39" spans="14:41">
      <c r="N39" s="13"/>
      <c r="O39" s="13"/>
      <c r="P39" s="13"/>
      <c r="Q39" s="13"/>
      <c r="R39" s="13"/>
      <c r="S39" s="13"/>
      <c r="U39" s="13"/>
      <c r="Y39" s="13"/>
      <c r="AB39" s="13"/>
      <c r="AO39" s="15" t="str">
        <f t="shared" si="1"/>
        <v>Inter-scheme</v>
      </c>
    </row>
    <row r="40" spans="14:41">
      <c r="N40" s="13"/>
      <c r="O40" s="13"/>
      <c r="P40" s="13"/>
      <c r="Q40" s="13"/>
      <c r="R40" s="13"/>
      <c r="S40" s="13"/>
      <c r="U40" s="13"/>
      <c r="Y40" s="13"/>
      <c r="AB40" s="13"/>
      <c r="AO40" s="15" t="str">
        <f t="shared" si="1"/>
        <v>Inter-scheme</v>
      </c>
    </row>
    <row r="41" spans="14:41">
      <c r="N41" s="13"/>
      <c r="O41" s="13"/>
      <c r="P41" s="13"/>
      <c r="Q41" s="13"/>
      <c r="R41" s="13"/>
      <c r="S41" s="13"/>
      <c r="U41" s="13"/>
      <c r="Y41" s="13"/>
      <c r="AB41" s="13"/>
      <c r="AO41" s="15" t="str">
        <f t="shared" si="1"/>
        <v>Inter-scheme</v>
      </c>
    </row>
    <row r="42" spans="14:41">
      <c r="N42" s="13"/>
      <c r="O42" s="13"/>
      <c r="P42" s="13"/>
      <c r="Q42" s="13"/>
      <c r="R42" s="13"/>
      <c r="S42" s="13"/>
      <c r="U42" s="13"/>
      <c r="Y42" s="13"/>
      <c r="AB42" s="13"/>
      <c r="AO42" s="15" t="str">
        <f t="shared" si="1"/>
        <v>Inter-scheme</v>
      </c>
    </row>
    <row r="43" spans="14:41">
      <c r="N43" s="13"/>
      <c r="O43" s="13"/>
      <c r="P43" s="13"/>
      <c r="Q43" s="13"/>
      <c r="R43" s="13"/>
      <c r="S43" s="13"/>
      <c r="U43" s="13"/>
      <c r="Y43" s="13"/>
      <c r="AB43" s="13"/>
      <c r="AO43" s="15" t="str">
        <f t="shared" si="1"/>
        <v>Inter-scheme</v>
      </c>
    </row>
    <row r="44" spans="14:41">
      <c r="N44" s="13"/>
      <c r="O44" s="13"/>
      <c r="P44" s="13"/>
      <c r="Q44" s="13"/>
      <c r="R44" s="13"/>
      <c r="S44" s="13"/>
      <c r="U44" s="13"/>
      <c r="Y44" s="13"/>
      <c r="AB44" s="13"/>
      <c r="AO44" s="15" t="str">
        <f t="shared" si="1"/>
        <v>Inter-scheme</v>
      </c>
    </row>
    <row r="45" spans="14:41">
      <c r="N45" s="13"/>
      <c r="O45" s="13"/>
      <c r="P45" s="13"/>
      <c r="Q45" s="13"/>
      <c r="R45" s="13"/>
      <c r="S45" s="13"/>
      <c r="U45" s="13"/>
      <c r="Y45" s="13"/>
      <c r="AB45" s="13"/>
      <c r="AO45" s="15" t="str">
        <f t="shared" si="1"/>
        <v>Inter-scheme</v>
      </c>
    </row>
    <row r="46" spans="14:41">
      <c r="N46" s="13"/>
      <c r="O46" s="13"/>
      <c r="P46" s="13"/>
      <c r="Q46" s="13"/>
      <c r="R46" s="13"/>
      <c r="S46" s="13"/>
      <c r="U46" s="13"/>
      <c r="Y46" s="13"/>
      <c r="AB46" s="13"/>
      <c r="AO46" s="15" t="str">
        <f t="shared" si="1"/>
        <v>Inter-scheme</v>
      </c>
    </row>
    <row r="47" spans="14:41">
      <c r="N47" s="13"/>
      <c r="O47" s="13"/>
      <c r="P47" s="13"/>
      <c r="Q47" s="13"/>
      <c r="R47" s="13"/>
      <c r="S47" s="13"/>
      <c r="U47" s="13"/>
      <c r="Y47" s="13"/>
      <c r="AB47" s="13"/>
      <c r="AO47" s="15" t="str">
        <f t="shared" si="1"/>
        <v>Inter-scheme</v>
      </c>
    </row>
    <row r="48" spans="14:41">
      <c r="N48" s="13"/>
      <c r="O48" s="13"/>
      <c r="P48" s="13"/>
      <c r="Q48" s="13"/>
      <c r="R48" s="13"/>
      <c r="S48" s="13"/>
      <c r="U48" s="13"/>
      <c r="Y48" s="13"/>
      <c r="AB48" s="13"/>
      <c r="AO48" s="15" t="str">
        <f t="shared" si="1"/>
        <v>Inter-scheme</v>
      </c>
    </row>
    <row r="49" spans="14:41">
      <c r="N49" s="13"/>
      <c r="O49" s="13"/>
      <c r="P49" s="13"/>
      <c r="Q49" s="13"/>
      <c r="R49" s="13"/>
      <c r="S49" s="13"/>
      <c r="U49" s="13"/>
      <c r="Y49" s="13"/>
      <c r="AB49" s="13"/>
      <c r="AO49" s="15" t="str">
        <f t="shared" si="1"/>
        <v>Inter-scheme</v>
      </c>
    </row>
    <row r="50" spans="14:41">
      <c r="N50" s="13"/>
      <c r="O50" s="13"/>
      <c r="P50" s="13"/>
      <c r="Q50" s="13"/>
      <c r="R50" s="13"/>
      <c r="S50" s="13"/>
      <c r="U50" s="13"/>
      <c r="Y50" s="13"/>
      <c r="AB50" s="13"/>
    </row>
    <row r="51" spans="14:41">
      <c r="N51" s="13"/>
      <c r="O51" s="13"/>
      <c r="P51" s="13"/>
      <c r="Q51" s="13"/>
      <c r="R51" s="13"/>
      <c r="S51" s="13"/>
      <c r="U51" s="13"/>
      <c r="Y51" s="13"/>
      <c r="AB51" s="13"/>
    </row>
    <row r="52" spans="14:41">
      <c r="N52" s="13"/>
      <c r="O52" s="13"/>
      <c r="P52" s="13"/>
      <c r="Q52" s="13"/>
      <c r="R52" s="13"/>
      <c r="S52" s="13"/>
      <c r="U52" s="13"/>
      <c r="Y52" s="13"/>
      <c r="AB5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 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2013-01-16T13:21:03Z</dcterms:modified>
</cp:coreProperties>
</file>